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pactatech.sharepoint.com/sites/INPACTA/Tecnologia e Inovao/PROCESSO - TELEINTERCONSULTA/EDITAIS DE PARCERIA/"/>
    </mc:Choice>
  </mc:AlternateContent>
  <xr:revisionPtr revIDLastSave="1" documentId="8_{8ED1159F-F3E5-4999-9E3C-A832DD1BBDF9}" xr6:coauthVersionLast="47" xr6:coauthVersionMax="47" xr10:uidLastSave="{41FEFD7B-CB1E-4930-9866-4EAE6BD3EAEE}"/>
  <bookViews>
    <workbookView xWindow="-120" yWindow="-120" windowWidth="29040" windowHeight="15720" xr2:uid="{00000000-000D-0000-FFFF-FFFF00000000}"/>
  </bookViews>
  <sheets>
    <sheet name="ANEXO-I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9" i="1" l="1"/>
  <c r="K106" i="1"/>
  <c r="J106" i="1" s="1"/>
  <c r="K98" i="1"/>
  <c r="F98" i="1"/>
  <c r="K97" i="1"/>
  <c r="K96" i="1"/>
  <c r="K95" i="1"/>
  <c r="F95" i="1"/>
  <c r="K94" i="1"/>
  <c r="F94" i="1"/>
  <c r="K93" i="1"/>
  <c r="F93" i="1"/>
  <c r="K92" i="1"/>
  <c r="F92" i="1"/>
  <c r="K91" i="1"/>
  <c r="F91" i="1"/>
  <c r="K90" i="1"/>
  <c r="F90" i="1"/>
  <c r="K89" i="1"/>
  <c r="F89" i="1"/>
  <c r="K88" i="1"/>
  <c r="F88" i="1"/>
  <c r="K87" i="1"/>
  <c r="F87" i="1"/>
  <c r="K86" i="1"/>
  <c r="F86" i="1"/>
  <c r="K85" i="1"/>
  <c r="F85" i="1"/>
  <c r="K84" i="1"/>
  <c r="F84" i="1"/>
  <c r="K83" i="1"/>
  <c r="F83" i="1"/>
  <c r="K82" i="1"/>
  <c r="K81" i="1"/>
  <c r="K80" i="1"/>
  <c r="F80" i="1"/>
  <c r="K79" i="1"/>
  <c r="K108" i="1" s="1"/>
  <c r="J108" i="1" s="1"/>
  <c r="F79" i="1"/>
  <c r="F108" i="1" s="1"/>
  <c r="K77" i="1"/>
  <c r="K76" i="1"/>
  <c r="K75" i="1"/>
  <c r="K74" i="1"/>
  <c r="K73" i="1"/>
  <c r="K72" i="1"/>
  <c r="F72" i="1"/>
  <c r="K71" i="1"/>
  <c r="K107" i="1" s="1"/>
  <c r="J107" i="1" s="1"/>
  <c r="F71" i="1"/>
  <c r="F107" i="1" s="1"/>
  <c r="K69" i="1"/>
  <c r="F69" i="1"/>
  <c r="K68" i="1"/>
  <c r="F68" i="1"/>
  <c r="K67" i="1"/>
  <c r="K66" i="1"/>
  <c r="F66" i="1"/>
  <c r="K65" i="1"/>
  <c r="F65" i="1"/>
  <c r="K64" i="1"/>
  <c r="F64" i="1"/>
  <c r="K63" i="1"/>
  <c r="F63" i="1"/>
  <c r="F106" i="1" s="1"/>
  <c r="K61" i="1"/>
  <c r="F61" i="1"/>
  <c r="K60" i="1"/>
  <c r="F60" i="1"/>
  <c r="K59" i="1"/>
  <c r="F59" i="1"/>
  <c r="K58" i="1"/>
  <c r="F58" i="1"/>
  <c r="K57" i="1"/>
  <c r="K105" i="1" s="1"/>
  <c r="J105" i="1" s="1"/>
  <c r="F57" i="1"/>
  <c r="F105" i="1" s="1"/>
  <c r="K55" i="1"/>
  <c r="F55" i="1"/>
  <c r="K54" i="1"/>
  <c r="K53" i="1"/>
  <c r="F53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K45" i="1"/>
  <c r="K104" i="1" s="1"/>
  <c r="J104" i="1" s="1"/>
  <c r="F45" i="1"/>
  <c r="F104" i="1" s="1"/>
  <c r="K43" i="1"/>
  <c r="F43" i="1"/>
  <c r="K42" i="1"/>
  <c r="F42" i="1"/>
  <c r="K41" i="1"/>
  <c r="F41" i="1"/>
  <c r="K40" i="1"/>
  <c r="F40" i="1"/>
  <c r="K39" i="1"/>
  <c r="K38" i="1"/>
  <c r="F38" i="1"/>
  <c r="K37" i="1"/>
  <c r="F37" i="1"/>
  <c r="K36" i="1"/>
  <c r="F36" i="1"/>
  <c r="K35" i="1"/>
  <c r="F35" i="1"/>
  <c r="K34" i="1"/>
  <c r="F34" i="1"/>
  <c r="K33" i="1"/>
  <c r="K32" i="1"/>
  <c r="F32" i="1"/>
  <c r="K31" i="1"/>
  <c r="K103" i="1" s="1"/>
  <c r="J103" i="1" s="1"/>
  <c r="F31" i="1"/>
  <c r="K30" i="1"/>
  <c r="F30" i="1"/>
  <c r="K29" i="1"/>
  <c r="F29" i="1"/>
  <c r="F103" i="1" s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K102" i="1" s="1"/>
  <c r="J102" i="1" s="1"/>
  <c r="F19" i="1"/>
  <c r="F102" i="1" s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K101" i="1" s="1"/>
  <c r="J101" i="1" s="1"/>
  <c r="J109" i="1" s="1"/>
  <c r="F7" i="1"/>
  <c r="F101" i="1" s="1"/>
  <c r="F109" i="1" l="1"/>
  <c r="E106" i="1" s="1"/>
  <c r="E103" i="1" l="1"/>
  <c r="E108" i="1"/>
  <c r="E102" i="1"/>
  <c r="E107" i="1"/>
  <c r="E101" i="1"/>
  <c r="E109" i="1" s="1"/>
  <c r="E105" i="1"/>
  <c r="E104" i="1"/>
</calcChain>
</file>

<file path=xl/sharedStrings.xml><?xml version="1.0" encoding="utf-8"?>
<sst xmlns="http://schemas.openxmlformats.org/spreadsheetml/2006/main" count="392" uniqueCount="241">
  <si>
    <t>EDITAL DE CHAMAMENTO PÚBLICO PARA SELEÇÃO DE PARCEIRO PRIVADO</t>
  </si>
  <si>
    <t>Edital Nº
[●]/[●]</t>
  </si>
  <si>
    <t>Objeto
Teleinterconsulta</t>
  </si>
  <si>
    <t>ANEXO III - PLANILHA DE QUALIFICAÇÃO TÉCNICA - REQUISITOS FUNCIONAIS E TÉCNICOS (TELEINTERCONSULTA)</t>
  </si>
  <si>
    <t>Autodeclaração da INTERESSADA</t>
  </si>
  <si>
    <t>Validação do InPACTA</t>
  </si>
  <si>
    <t>Item</t>
  </si>
  <si>
    <t>Descrição dos requisitos funcionais e técnicos da solução</t>
  </si>
  <si>
    <t>Tipo</t>
  </si>
  <si>
    <t>Atende?</t>
  </si>
  <si>
    <t>Pontos</t>
  </si>
  <si>
    <t>Forma de Demonstração</t>
  </si>
  <si>
    <t>Evidência*
(indicação de link de internet ou do documento de comprovação enviado)</t>
  </si>
  <si>
    <t>Parecer Técnico</t>
  </si>
  <si>
    <t>Plataforma, Acesso e Perfis</t>
  </si>
  <si>
    <t>1.1</t>
  </si>
  <si>
    <t>Plataforma própria e única para Teleinterconsulta.</t>
  </si>
  <si>
    <t>(Eliminatório)</t>
  </si>
  <si>
    <t>Acesso ao sistema (PoC) e teste prático</t>
  </si>
  <si>
    <t>1.2</t>
  </si>
  <si>
    <t>Plataforma 100% web.</t>
  </si>
  <si>
    <t>1.3</t>
  </si>
  <si>
    <t>Plataforma responsiva e acessível via smartphones, tablets e computadores.</t>
  </si>
  <si>
    <t>1.4</t>
  </si>
  <si>
    <t>Operação nativa nos navegadores mais utilizados.</t>
  </si>
  <si>
    <t>1.5</t>
  </si>
  <si>
    <t>Acesso web e mobile por qualquer navegador e dispositivo, sem dependência de aplicativo específico.</t>
  </si>
  <si>
    <t>1.6</t>
  </si>
  <si>
    <t>Hospedagem em nuvem nacional.</t>
  </si>
  <si>
    <t>Documento (arquitetura/contrato do provedor)</t>
  </si>
  <si>
    <t>1.7</t>
  </si>
  <si>
    <t>Conformidade com a LGPD (Lei nº 13.709/2018) para tratamento de dados pessoais, incluindo dados de saúde (dados sensíveis).</t>
  </si>
  <si>
    <t>Documento (políticas/termos + arquitetura)</t>
  </si>
  <si>
    <t>1.8</t>
  </si>
  <si>
    <t>Identidade visual customizável (white label), respeitando padrão do Município.</t>
  </si>
  <si>
    <t>1.9</t>
  </si>
  <si>
    <t>Formulários e protocolos parametrizáveis para validação técnica, conforme demanda.</t>
  </si>
  <si>
    <t>1.10</t>
  </si>
  <si>
    <t>Cadastro, autenticação e operação de múltiplos perfis de usuários (administrativo/gestor/APS/especialista).</t>
  </si>
  <si>
    <t>1.11</t>
  </si>
  <si>
    <t>Gestão de permissões por perfis, restringindo funcionalidades e dados conforme papéis.</t>
  </si>
  <si>
    <t>Segurança, LGPD e Auditoria</t>
  </si>
  <si>
    <t>2.1</t>
  </si>
  <si>
    <t>Autenticação segura, com rastreabilidade de acessos.</t>
  </si>
  <si>
    <t>2.2</t>
  </si>
  <si>
    <t>Trilha de auditoria e recursos de auditoria (registro de ações relevantes).</t>
  </si>
  <si>
    <t>2.3</t>
  </si>
  <si>
    <t>Mecanismos de auditoria para confidencialidade, integridade e disponibilidade das informações.</t>
  </si>
  <si>
    <t>Documento + evidência no sistema (PoC)</t>
  </si>
  <si>
    <t>2.4</t>
  </si>
  <si>
    <t>Criptografia e segurança da informação em conformidade com LGPD, normas do CFM e boas práticas recomendadas pela SBIS.</t>
  </si>
  <si>
    <t>Documento (arquitetura/segurança)</t>
  </si>
  <si>
    <t>2.5</t>
  </si>
  <si>
    <t>Criptografia em trânsito para dados pessoais sensíveis (ex.: HTTPS/TLS).</t>
  </si>
  <si>
    <t>Documento + evidência técnica</t>
  </si>
  <si>
    <t>2.6</t>
  </si>
  <si>
    <t>Criptografia em repouso para dados pessoais sensíveis (banco de dados/armazenamento), quando aplicável ao ambiente de hospedagem adotado.</t>
  </si>
  <si>
    <t>2.7</t>
  </si>
  <si>
    <t>Matriz de perfis e acessos (entregável) contemplando perfis, permissões e responsabilidades.</t>
  </si>
  <si>
    <t>Documento (matriz)</t>
  </si>
  <si>
    <t>2.8</t>
  </si>
  <si>
    <t>Evidência de configuração de perfis/permissões e trilha de auditoria (entregável).</t>
  </si>
  <si>
    <t>Acesso ao sistema (PoC) + Documento</t>
  </si>
  <si>
    <t>2.9</t>
  </si>
  <si>
    <t>Capacidade de disponibilizar relatórios de conformidade e auditoria (logs), quando aplicável e/ou solicitado pela fiscalização.</t>
  </si>
  <si>
    <t>Documento + evidência (exemplos)</t>
  </si>
  <si>
    <t>Fluxo Assistencial e Gestão de Casos</t>
  </si>
  <si>
    <t>3.1</t>
  </si>
  <si>
    <t>Canal assíncrono entre médico solicitante (APS) e médico especialista.</t>
  </si>
  <si>
    <t>3.2</t>
  </si>
  <si>
    <t>Tempo máximo de resposta de 7 (sete) dias úteis no canal assíncrono.</t>
  </si>
  <si>
    <t>Documento (SLA/parametrização) + PoC</t>
  </si>
  <si>
    <t>3.3</t>
  </si>
  <si>
    <t>Abertura do caso pela APS (UBS), com registro clínico inicial.</t>
  </si>
  <si>
    <t>3.4</t>
  </si>
  <si>
    <t>Anexação de evidências clínicas e exames ao caso (PDF e imagens), quando aplicável.</t>
  </si>
  <si>
    <t>3.5</t>
  </si>
  <si>
    <t>Validação de elegibilidade do atendimento: verificação de vínculo do paciente a município conveniado e de cota/vigência habilitada (quando aplicável ao modelo operacional).</t>
  </si>
  <si>
    <t>Pontuação (Peso 3)</t>
  </si>
  <si>
    <t>3.6</t>
  </si>
  <si>
    <t>Triagem/qualificação do caso com formulários de anamnese parametrizáveis por especialidade.</t>
  </si>
  <si>
    <t>3.7</t>
  </si>
  <si>
    <t>Possibilidade de solicitação de dados complementares durante a triagem, quando necessário.</t>
  </si>
  <si>
    <t>3.8</t>
  </si>
  <si>
    <t>Enfileiramento e distribuição do caso por especialidade e prioridade, com registro de data/hora e rastreabilidade.</t>
  </si>
  <si>
    <t>3.9</t>
  </si>
  <si>
    <t>Aceite/atribuição do caso por médico especialista habilitado, com registro de data/hora e identificação do responsável.</t>
  </si>
  <si>
    <t>3.10</t>
  </si>
  <si>
    <t>Comunicação entre as pontas com registro e trilha de auditoria (canal assíncrono).</t>
  </si>
  <si>
    <t>3.11</t>
  </si>
  <si>
    <t>Chat em tempo real entre as pontas, quando aplicável, mantendo registro e trilha de auditoria.</t>
  </si>
  <si>
    <t>Pontuação (Peso 4)</t>
  </si>
  <si>
    <t>3.12</t>
  </si>
  <si>
    <t>Emissão de parecer técnico pelo especialista com registro em prontuário, incluindo hipóteses diagnósticas (CID-10) e recomendações.</t>
  </si>
  <si>
    <t>3.13</t>
  </si>
  <si>
    <t>Possibilidade de devolução do caso para complementação de informações e/ou solicitação de novos exames, com registro do motivo.</t>
  </si>
  <si>
    <t>3.14</t>
  </si>
  <si>
    <t>Comunicação do retorno e registro das orientações/condutas no sistema, garantindo rastreabilidade e auditabilidade.</t>
  </si>
  <si>
    <t>3.15</t>
  </si>
  <si>
    <t>Encerramento do caso, com manutenção do histórico e anexos para auditoria, respeitadas privacidade e proteção de dados.</t>
  </si>
  <si>
    <t>Prontuário, Documentos Clínicos e Assinatura</t>
  </si>
  <si>
    <t>4.1</t>
  </si>
  <si>
    <t>Possibilidade de interoperabilidade com prontuário existente, permitindo inserção automática de informações provenientes da teleinterconsulta.</t>
  </si>
  <si>
    <t>Documento + evidência (PoC)</t>
  </si>
  <si>
    <t>4.2</t>
  </si>
  <si>
    <t>Registro dos atendimentos em prontuário eletrônico, com rastreabilidade e interoperabilidade.</t>
  </si>
  <si>
    <t>4.3</t>
  </si>
  <si>
    <t>Registro contém, no mínimo: identificação do médico da APS.</t>
  </si>
  <si>
    <t>4.4</t>
  </si>
  <si>
    <t>Registro contém, no mínimo: dados do paciente.</t>
  </si>
  <si>
    <t>4.5</t>
  </si>
  <si>
    <t>Registro contém, no mínimo: data/hora do atendimento e identificação do médico especialista.</t>
  </si>
  <si>
    <t>4.6</t>
  </si>
  <si>
    <t>Registro contém, no mínimo: análise e conduta, encaminhamentos e identificação dos demais membros da APS que realizarem registros.</t>
  </si>
  <si>
    <t>4.7</t>
  </si>
  <si>
    <t>Emissão de receitas digitais integradas ao fluxo da plataforma.</t>
  </si>
  <si>
    <t>4.8</t>
  </si>
  <si>
    <t>Emissão de atestados integrados ao fluxo da plataforma.</t>
  </si>
  <si>
    <t>4.9</t>
  </si>
  <si>
    <t>Emissão de laudos integrados ao fluxo da plataforma.</t>
  </si>
  <si>
    <t>4.10</t>
  </si>
  <si>
    <t>Emissão de LME e/ou laudos de medicações especiais, quando aplicável, integrados ao fluxo da plataforma.</t>
  </si>
  <si>
    <t>4.11</t>
  </si>
  <si>
    <t>Assinatura dos documentos clínicos com certificado ICP-Brasil ou padrão equivalente legalmente aceito.</t>
  </si>
  <si>
    <t>Gestão Administrativa, BI e Relatórios</t>
  </si>
  <si>
    <t>5.1</t>
  </si>
  <si>
    <t>Emissão de relatórios automáticos de desempenho, resolutividade e uso, permitindo auditoria e geração de indicadores.</t>
  </si>
  <si>
    <t>Acesso ao sistema (PoC) + Documento (exemplos)</t>
  </si>
  <si>
    <t>5.2</t>
  </si>
  <si>
    <t>Relatórios com segregação de status dos atendimentos.</t>
  </si>
  <si>
    <t>5.3</t>
  </si>
  <si>
    <t>Módulo de gestão e acompanhamento para gestores municipais, com monitoramento em tempo real.</t>
  </si>
  <si>
    <t>5.4</t>
  </si>
  <si>
    <t>Exportação de dados e relatórios para gestores municipais.</t>
  </si>
  <si>
    <t>5.5</t>
  </si>
  <si>
    <t>Relatório mensal de produção e qualidade (entregável).</t>
  </si>
  <si>
    <t>Documento (modelo/exemplo)</t>
  </si>
  <si>
    <t>Operação, Desempenho e SLA</t>
  </si>
  <si>
    <t>6.1</t>
  </si>
  <si>
    <t>Disponibilidade mínima da plataforma de 99% (noventa e nove por cento).</t>
  </si>
  <si>
    <t>Documento (SLA/monitoramento)</t>
  </si>
  <si>
    <t>6.2</t>
  </si>
  <si>
    <t>Suporte técnico durante a vigência contratual, com resposta e resolução conforme SLA pactuado.</t>
  </si>
  <si>
    <t>Documento (SLA)</t>
  </si>
  <si>
    <t>6.3</t>
  </si>
  <si>
    <t>Canal de atendimento (Service Desk) com registro e acompanhamento de chamados, classificação de severidade, histórico e evidências de solução.</t>
  </si>
  <si>
    <t>6.4</t>
  </si>
  <si>
    <t>Relatórios de disponibilidade e incidentes (entregável).</t>
  </si>
  <si>
    <t>6.5</t>
  </si>
  <si>
    <t>Evidência de monitoramento de rotinas em segundo plano (painel de tarefas/jobs) e execução de rotinas de lembretes/expiração/filas, quando aplicável.</t>
  </si>
  <si>
    <t>6.6</t>
  </si>
  <si>
    <t>Treinamento e capacitação dos profissionais envolvidos, com possibilidade de multiplicadores.</t>
  </si>
  <si>
    <t>Documento (plano/material)</t>
  </si>
  <si>
    <t>6.7</t>
  </si>
  <si>
    <t>Disponibilização de responsável técnico médico para interlocução permanente com o Município.</t>
  </si>
  <si>
    <t>Documento (declaração/indicação)</t>
  </si>
  <si>
    <t>Interoperabilidade e Integrações</t>
  </si>
  <si>
    <t>7.1</t>
  </si>
  <si>
    <t>Possibilidade de integração com sistemas utilizados pelos entes públicos (Municípios/Estado/União), quando aplicável.</t>
  </si>
  <si>
    <t>Documento (abordagem de integração)</t>
  </si>
  <si>
    <t>7.2</t>
  </si>
  <si>
    <t>Possibilidade de interoperabilidade com prontuário existente (inclui inserção automática de informações provenientes da teleinterconsulta).</t>
  </si>
  <si>
    <t>7.3</t>
  </si>
  <si>
    <t>Especificação e documentação das interfaces de integração (quando aplicável).</t>
  </si>
  <si>
    <t>Pontuação (Peso 5)</t>
  </si>
  <si>
    <t>Documentação técnica</t>
  </si>
  <si>
    <t>7.4</t>
  </si>
  <si>
    <t>Integração futura com prontuários eletrônicos do SUS (PEC/e-SUS) por meio de troca de arquivos, quando aplicável.</t>
  </si>
  <si>
    <t>Documento (abordagem) + evidência (PoC)</t>
  </si>
  <si>
    <t>7.5</t>
  </si>
  <si>
    <t>Gestão de créditos para municípios/clientes e integração com gateway de pagamento (inclui confirmações/estornos por mecanismo equivalente), quando aplicável ao modelo operacional.</t>
  </si>
  <si>
    <t>Pontuação (Peso 2)</t>
  </si>
  <si>
    <t>Documento + evidência (PoC, quando aplicável)</t>
  </si>
  <si>
    <t>7.6</t>
  </si>
  <si>
    <t>Regras de repasse (quando aplicável) e emissão de extratos financeiros para médicos e municípios, conforme parâmetros definidos pela InPACTA.</t>
  </si>
  <si>
    <t>Documento (regras) + evidência (PoC, quando aplicável)</t>
  </si>
  <si>
    <t>7.7</t>
  </si>
  <si>
    <t>Gestão de conteúdo (CMS) para perguntas frequentes, textos e banners do site institucional, quando aplicável ao escopo contratado.</t>
  </si>
  <si>
    <t>Pontuação (Peso 1)</t>
  </si>
  <si>
    <t>Acesso ao sistema (PoC) e teste prático (quando aplicável)</t>
  </si>
  <si>
    <t>PoC e Código-fonte / Continuidade e Governança</t>
  </si>
  <si>
    <t>8.1</t>
  </si>
  <si>
    <t>Realização de prova de conceito/demonstração da plataforma antes do início da execução contratual.</t>
  </si>
  <si>
    <t>Acesso ao sistema (PoC) + roteiro de testes</t>
  </si>
  <si>
    <t>8.2</t>
  </si>
  <si>
    <t>Na PoC, evidenciar fluxo de assinatura digital de documentos em PDF com certificado ICP-Brasil (A1/A3), quando aplicável.</t>
  </si>
  <si>
    <t>PoC (teste prático)</t>
  </si>
  <si>
    <t>8.3</t>
  </si>
  <si>
    <t>Na PoC, evidenciar geração dos layouts de LME (quando aplicável), incluindo autopreenchimento e assinatura digital.</t>
  </si>
  <si>
    <t>8.4</t>
  </si>
  <si>
    <t>Na PoC, evidenciar funcionamento das rotinas/processamentos em segundo plano (tarefas agendadas), incluindo rotinas de alertas/expiração/limpeza (quando aplicável) e seu acompanhamento em painel.</t>
  </si>
  <si>
    <t>8.5</t>
  </si>
  <si>
    <t>Na PoC, evidenciar gestão de fila e aceite de casos por especialidade e, quando aplicável, chat em tempo real entre as pontas.</t>
  </si>
  <si>
    <t>8.6</t>
  </si>
  <si>
    <t>Na PoC, evidenciar criptografia em repouso e em trânsito no ambiente proposto, quando aplicável.</t>
  </si>
  <si>
    <t>PoC (evidência técnica)</t>
  </si>
  <si>
    <t>8.7</t>
  </si>
  <si>
    <t>Na PoC, evidenciar conformidade formal dos PDFs (receitas/LME/atestados), quando aplicável: legibilidade, campos obrigatórios, identificação do profissional, assinatura e integridade.</t>
  </si>
  <si>
    <t>8.8</t>
  </si>
  <si>
    <t>Modelo segregado por titularidade: Componentes sob encomenda (integrações, conectores, customizações e adaptações específicas) com entrega de código-fonte e direitos necessários; Core/preexistente sob licença de uso, com custódia/escrow quando exigido.</t>
  </si>
  <si>
    <t>Documento (minuta/declaração)</t>
  </si>
  <si>
    <t>8.9</t>
  </si>
  <si>
    <t>Formalização por escrito das cessões/licenças aplicáveis, com delimitação de objeto e condições essenciais (arts. 49 e 50 da Lei nº 9.610/1998).</t>
  </si>
  <si>
    <t>8.10</t>
  </si>
  <si>
    <t>Preservação de propriedade intelectual e segredos de negócio do core/preexistente (Lei nº 9.609/1998), com acesso restrito e governança de mudanças.</t>
  </si>
  <si>
    <t>8.11</t>
  </si>
  <si>
    <t>Entrega do pacote mínimo de artefatos relativos aos componentes sob encomenda (código-fonte, repositório, documentação técnica, scripts/rollback quando existirem, migrações/dicionário de dados quando existirem, roteiros de teste/validação quando aplicável, inventário de dependências/licenças).</t>
  </si>
  <si>
    <t>8.12</t>
  </si>
  <si>
    <t>Plano de Implantação (cronograma, responsabilidades, matriz RACI e riscos).</t>
  </si>
  <si>
    <t>Documento (plano)</t>
  </si>
  <si>
    <t>8.13</t>
  </si>
  <si>
    <t>Manual do usuário e guia rápido (entregável).</t>
  </si>
  <si>
    <t>Documento (manual)</t>
  </si>
  <si>
    <t>8.14</t>
  </si>
  <si>
    <t>Matriz de perfis e acessos (entregável).</t>
  </si>
  <si>
    <t>8.15</t>
  </si>
  <si>
    <t>Entrega do repositório e código-fonte (componentes sob encomenda): evidência de disponibilização do repositório (espelhamento/transferência ou acesso controlado), com histórico, tags/releases e instruções de build, quando aplicável; e, quando exigido, evidência de custódia/escrow do core/preexistente.</t>
  </si>
  <si>
    <t>Evidência técnica (repositório)</t>
  </si>
  <si>
    <t>8.16</t>
  </si>
  <si>
    <t>Termo de entrega e recebimento do código-fonte e artefatos (entregável).</t>
  </si>
  <si>
    <t>Documento (termo)</t>
  </si>
  <si>
    <t>8.17</t>
  </si>
  <si>
    <t>Evidência de reprodutibilidade: registro de compilação/build e execução em ambiente controlado da InPACTA (checklist, logs e/ou ata de validação).</t>
  </si>
  <si>
    <t>8.18</t>
  </si>
  <si>
    <t>Quando a contratação implicar transferência de tecnologia, entrega de documentação completa (código comentado, memorial descritivo, especificações funcionais internas, diagramas e fluxogramas), quando aplicável.</t>
  </si>
  <si>
    <t>Documento (pacote)</t>
  </si>
  <si>
    <t>8.19</t>
  </si>
  <si>
    <t>Relatório de testes de desempenho do canal de comunicação em tempo real (quando aplicável), com condições de teste e resultados (latência, simultaneidade e estabilidade).</t>
  </si>
  <si>
    <t>Documento (relatório)</t>
  </si>
  <si>
    <t>8.20</t>
  </si>
  <si>
    <t>Mecanismo de notificações e mensagens automáticas por e-mail e WhatsApp (API oficial), com registro (logs) e parametrização de eventos (ex.: agendamento, retorno, expiração e lembretes).</t>
  </si>
  <si>
    <t>Acesso ao sistema (PoC) e teste prático + evidência documental</t>
  </si>
  <si>
    <t>Escala de Qualificação</t>
  </si>
  <si>
    <t>%</t>
  </si>
  <si>
    <t>0 a 69%</t>
  </si>
  <si>
    <t>Insuficiente</t>
  </si>
  <si>
    <t>70 a 100%</t>
  </si>
  <si>
    <t>Suficiente</t>
  </si>
  <si>
    <t>Pontuação máxima</t>
  </si>
  <si>
    <t>Pontuação obtida após validação</t>
  </si>
  <si>
    <t>* Exemplos de Evidências:
- Manual do Sistema (PDF) com páginas relevantes
- Documento de Arquitetura e Segurança (ex.: criptografia, auditoria e hospedagem)
- Vídeo curto de demonstração (com marcação de tempo), quando aplicável
- URL do ambiente de demonstração (sandbox/homologação) com credenciais temporárias e perfis definidos
- Prints/logs/relatórios exportados gerados durante a PoC (quando aplicável)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</si>
</sst>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0"/>
      <color rgb="FF000000"/>
      <name val="Arial"/>
    </font>
    <font>
      <sz val="10"/>
      <name val="Arial"/>
    </font>
    <font>
      <sz val="10"/>
      <color rgb="FF000000"/>
      <name val="Calibri"/>
    </font>
    <font>
      <b/>
      <sz val="12"/>
      <color rgb="FF000000"/>
      <name val="Calibri"/>
    </font>
    <font>
      <b/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0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B6D7A8"/>
      </patternFill>
    </fill>
    <fill>
      <patternFill patternType="solid">
        <fgColor rgb="FFEA9999"/>
      </patternFill>
    </fill>
    <fill>
      <patternFill patternType="solid">
        <fgColor rgb="FF99CCFF"/>
      </patternFill>
    </fill>
    <fill>
      <patternFill patternType="solid">
        <fgColor rgb="FFCCF4FF"/>
      </patternFill>
    </fill>
    <fill>
      <patternFill patternType="solid">
        <fgColor rgb="FFD9D9D9"/>
      </patternFill>
    </fill>
    <fill>
      <patternFill patternType="solid">
        <fgColor rgb="FFEFEFEF"/>
      </patternFill>
    </fill>
    <fill>
      <patternFill patternType="solid">
        <fgColor rgb="FFFCE5CD"/>
      </patternFill>
    </fill>
    <fill>
      <patternFill patternType="solid">
        <fgColor rgb="FFE6E6E6"/>
      </patternFill>
    </fill>
    <fill>
      <patternFill patternType="solid">
        <fgColor rgb="FFF2F2F2"/>
      </patternFill>
    </fill>
    <fill>
      <patternFill patternType="solid">
        <fgColor rgb="FFBFBFBF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/>
    <xf numFmtId="41" fontId="1" fillId="0" borderId="0"/>
    <xf numFmtId="44" fontId="1" fillId="0" borderId="0"/>
    <xf numFmtId="42" fontId="1" fillId="0" borderId="0"/>
    <xf numFmtId="9" fontId="1" fillId="0" borderId="0"/>
    <xf numFmtId="0" fontId="9" fillId="2" borderId="0"/>
    <xf numFmtId="0" fontId="9" fillId="3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4" fillId="6" borderId="0" xfId="0" applyNumberFormat="1" applyFont="1" applyFill="1" applyAlignment="1">
      <alignment horizontal="left" vertical="center" wrapText="1"/>
    </xf>
    <xf numFmtId="49" fontId="7" fillId="6" borderId="0" xfId="0" applyNumberFormat="1" applyFont="1" applyFill="1" applyAlignment="1">
      <alignment horizontal="center" vertical="center" wrapText="1"/>
    </xf>
    <xf numFmtId="0" fontId="6" fillId="9" borderId="0" xfId="0" applyFont="1" applyFill="1" applyAlignment="1">
      <alignment horizontal="right" vertical="center"/>
    </xf>
    <xf numFmtId="9" fontId="8" fillId="10" borderId="0" xfId="0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4" fillId="11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4" fillId="11" borderId="0" xfId="0" applyNumberFormat="1" applyFont="1" applyFill="1" applyAlignment="1">
      <alignment horizontal="center" vertical="center"/>
    </xf>
    <xf numFmtId="0" fontId="5" fillId="12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4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8">
    <cellStyle name="cf1" xfId="6" xr:uid="{00000000-0005-0000-0000-000006000000}"/>
    <cellStyle name="cf2" xfId="7" xr:uid="{00000000-0005-0000-0000-000007000000}"/>
    <cellStyle name="Comma" xfId="1" xr:uid="{00000000-0005-0000-0000-000001000000}"/>
    <cellStyle name="Comma [0]" xfId="2" xr:uid="{00000000-0005-0000-0000-000002000000}"/>
    <cellStyle name="Currency" xfId="3" xr:uid="{00000000-0005-0000-0000-000003000000}"/>
    <cellStyle name="Currency [0]" xfId="4" xr:uid="{00000000-0005-0000-0000-000004000000}"/>
    <cellStyle name="Normal" xfId="0" builtinId="0"/>
    <cellStyle name="Percent" xfId="5" xr:uid="{00000000-0005-0000-0000-000005000000}"/>
  </cellStyles>
  <dxfs count="4">
    <dxf>
      <font>
        <sz val="10"/>
        <color rgb="FF000000"/>
        <name val="Arial"/>
      </font>
      <numFmt numFmtId="0" formatCode="General"/>
      <fill>
        <patternFill>
          <bgColor rgb="FFEA9999"/>
        </patternFill>
      </fill>
    </dxf>
    <dxf>
      <font>
        <sz val="10"/>
        <color rgb="FF000000"/>
        <name val="Arial"/>
      </font>
      <numFmt numFmtId="0" formatCode="General"/>
      <fill>
        <patternFill>
          <bgColor rgb="FFB6D7A8"/>
        </patternFill>
      </fill>
    </dxf>
    <dxf>
      <font>
        <sz val="10"/>
        <color rgb="FF000000"/>
        <name val="Arial"/>
      </font>
      <numFmt numFmtId="0" formatCode="General"/>
      <fill>
        <patternFill>
          <bgColor rgb="FFEA9999"/>
        </patternFill>
      </fill>
    </dxf>
    <dxf>
      <font>
        <sz val="10"/>
        <color rgb="FF000000"/>
        <name val="Arial"/>
      </font>
      <numFmt numFmtId="0" formatCode="General"/>
      <fill>
        <patternFill>
          <bgColor rgb="FFB6D7A8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4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FEF"/>
      <rgbColor rgb="FFE6E6E6"/>
      <rgbColor rgb="FFB6D7A8"/>
      <rgbColor rgb="FF99CCFF"/>
      <rgbColor rgb="FFEA9999"/>
      <rgbColor rgb="FFCC99FF"/>
      <rgbColor rgb="FFFCE5C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ibre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Libre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8"/>
  <sheetViews>
    <sheetView tabSelected="1" topLeftCell="A31" workbookViewId="0">
      <selection activeCell="G73" sqref="G73"/>
    </sheetView>
  </sheetViews>
  <sheetFormatPr defaultColWidth="8.7109375" defaultRowHeight="12.75" x14ac:dyDescent="0.2"/>
  <cols>
    <col min="1" max="1" width="2.42578125" style="1" customWidth="1"/>
    <col min="2" max="2" width="6.28515625" style="2" customWidth="1"/>
    <col min="3" max="3" width="61" style="1" customWidth="1"/>
    <col min="4" max="4" width="11" style="1" customWidth="1"/>
    <col min="5" max="5" width="8.42578125" style="1" customWidth="1"/>
    <col min="6" max="6" width="10.140625" style="1" customWidth="1"/>
    <col min="7" max="7" width="15.7109375" style="1" customWidth="1"/>
    <col min="8" max="8" width="57.42578125" style="1" customWidth="1"/>
    <col min="9" max="9" width="5.85546875" style="1" customWidth="1"/>
    <col min="10" max="10" width="8" style="1" customWidth="1"/>
    <col min="11" max="11" width="10.140625" style="1" customWidth="1"/>
    <col min="12" max="12" width="57.42578125" style="1" customWidth="1"/>
    <col min="13" max="13" width="2.7109375" style="1" customWidth="1"/>
    <col min="14" max="17" width="8.7109375" style="1" customWidth="1"/>
    <col min="18" max="16384" width="8.7109375" style="1"/>
  </cols>
  <sheetData>
    <row r="1" spans="2:12" x14ac:dyDescent="0.2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2:12" x14ac:dyDescent="0.2">
      <c r="B2" s="32" t="s">
        <v>1</v>
      </c>
      <c r="C2" s="30"/>
      <c r="D2" s="30"/>
      <c r="E2" s="30"/>
      <c r="F2" s="30"/>
      <c r="G2" s="31"/>
      <c r="H2" s="32" t="s">
        <v>2</v>
      </c>
      <c r="I2" s="30"/>
      <c r="J2" s="30"/>
      <c r="K2" s="30"/>
      <c r="L2" s="31"/>
    </row>
    <row r="3" spans="2:12" x14ac:dyDescent="0.2">
      <c r="B3" s="36" t="s">
        <v>3</v>
      </c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2:12" x14ac:dyDescent="0.2">
      <c r="B4" s="35" t="s">
        <v>4</v>
      </c>
      <c r="C4" s="34"/>
      <c r="D4" s="34"/>
      <c r="E4" s="34"/>
      <c r="F4" s="34"/>
      <c r="G4" s="34"/>
      <c r="H4" s="34"/>
      <c r="J4" s="35" t="s">
        <v>5</v>
      </c>
      <c r="K4" s="34"/>
      <c r="L4" s="34"/>
    </row>
    <row r="5" spans="2:12" ht="22.5" customHeight="1" x14ac:dyDescent="0.2">
      <c r="B5" s="3" t="s">
        <v>6</v>
      </c>
      <c r="C5" s="4" t="s">
        <v>7</v>
      </c>
      <c r="D5" s="5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J5" s="7" t="s">
        <v>9</v>
      </c>
      <c r="K5" s="7" t="s">
        <v>10</v>
      </c>
      <c r="L5" s="7" t="s">
        <v>13</v>
      </c>
    </row>
    <row r="6" spans="2:12" x14ac:dyDescent="0.2">
      <c r="B6" s="8">
        <v>1</v>
      </c>
      <c r="C6" s="9" t="s">
        <v>14</v>
      </c>
      <c r="D6" s="10"/>
      <c r="E6" s="10"/>
      <c r="F6" s="10"/>
      <c r="G6" s="10"/>
      <c r="H6" s="10"/>
      <c r="I6" s="10"/>
      <c r="J6" s="10"/>
      <c r="K6" s="10"/>
      <c r="L6" s="10"/>
    </row>
    <row r="7" spans="2:12" ht="22.5" customHeight="1" x14ac:dyDescent="0.2">
      <c r="B7" s="11" t="s">
        <v>15</v>
      </c>
      <c r="C7" s="12" t="s">
        <v>16</v>
      </c>
      <c r="D7" s="13" t="s">
        <v>17</v>
      </c>
      <c r="E7" s="14"/>
      <c r="F7" s="15" t="str">
        <f t="shared" ref="F7:F17" si="0">IF(E7="Sim","Classificado","Desclassificado")</f>
        <v>Desclassificado</v>
      </c>
      <c r="G7" s="11" t="s">
        <v>18</v>
      </c>
      <c r="H7" s="16"/>
      <c r="I7" s="10"/>
      <c r="J7" s="14"/>
      <c r="K7" s="17" t="str">
        <f t="shared" ref="K7:K17" si="1">IF(J7="Sim","Classificado","Desclassificado")</f>
        <v>Desclassificado</v>
      </c>
      <c r="L7" s="11"/>
    </row>
    <row r="8" spans="2:12" ht="22.5" customHeight="1" x14ac:dyDescent="0.2">
      <c r="B8" s="11" t="s">
        <v>19</v>
      </c>
      <c r="C8" s="12" t="s">
        <v>20</v>
      </c>
      <c r="D8" s="13" t="s">
        <v>17</v>
      </c>
      <c r="E8" s="14"/>
      <c r="F8" s="15" t="str">
        <f t="shared" si="0"/>
        <v>Desclassificado</v>
      </c>
      <c r="G8" s="11" t="s">
        <v>18</v>
      </c>
      <c r="H8" s="16"/>
      <c r="I8" s="10"/>
      <c r="J8" s="14"/>
      <c r="K8" s="17" t="str">
        <f t="shared" si="1"/>
        <v>Desclassificado</v>
      </c>
      <c r="L8" s="11"/>
    </row>
    <row r="9" spans="2:12" ht="22.5" customHeight="1" x14ac:dyDescent="0.2">
      <c r="B9" s="11" t="s">
        <v>21</v>
      </c>
      <c r="C9" s="12" t="s">
        <v>22</v>
      </c>
      <c r="D9" s="13" t="s">
        <v>17</v>
      </c>
      <c r="E9" s="14"/>
      <c r="F9" s="15" t="str">
        <f t="shared" si="0"/>
        <v>Desclassificado</v>
      </c>
      <c r="G9" s="11" t="s">
        <v>18</v>
      </c>
      <c r="H9" s="16"/>
      <c r="I9" s="10"/>
      <c r="J9" s="14"/>
      <c r="K9" s="17" t="str">
        <f t="shared" si="1"/>
        <v>Desclassificado</v>
      </c>
      <c r="L9" s="11"/>
    </row>
    <row r="10" spans="2:12" ht="22.5" customHeight="1" x14ac:dyDescent="0.2">
      <c r="B10" s="11" t="s">
        <v>23</v>
      </c>
      <c r="C10" s="12" t="s">
        <v>24</v>
      </c>
      <c r="D10" s="13" t="s">
        <v>17</v>
      </c>
      <c r="E10" s="14"/>
      <c r="F10" s="15" t="str">
        <f t="shared" si="0"/>
        <v>Desclassificado</v>
      </c>
      <c r="G10" s="11" t="s">
        <v>18</v>
      </c>
      <c r="H10" s="16"/>
      <c r="I10" s="10"/>
      <c r="J10" s="14"/>
      <c r="K10" s="17" t="str">
        <f t="shared" si="1"/>
        <v>Desclassificado</v>
      </c>
      <c r="L10" s="11"/>
    </row>
    <row r="11" spans="2:12" ht="22.5" customHeight="1" x14ac:dyDescent="0.2">
      <c r="B11" s="11" t="s">
        <v>25</v>
      </c>
      <c r="C11" s="12" t="s">
        <v>26</v>
      </c>
      <c r="D11" s="13" t="s">
        <v>17</v>
      </c>
      <c r="E11" s="14"/>
      <c r="F11" s="15" t="str">
        <f t="shared" si="0"/>
        <v>Desclassificado</v>
      </c>
      <c r="G11" s="11" t="s">
        <v>18</v>
      </c>
      <c r="H11" s="16"/>
      <c r="I11" s="10"/>
      <c r="J11" s="14"/>
      <c r="K11" s="17" t="str">
        <f t="shared" si="1"/>
        <v>Desclassificado</v>
      </c>
      <c r="L11" s="11"/>
    </row>
    <row r="12" spans="2:12" ht="33.75" customHeight="1" x14ac:dyDescent="0.2">
      <c r="B12" s="11" t="s">
        <v>27</v>
      </c>
      <c r="C12" s="12" t="s">
        <v>28</v>
      </c>
      <c r="D12" s="13" t="s">
        <v>17</v>
      </c>
      <c r="E12" s="14"/>
      <c r="F12" s="15" t="str">
        <f t="shared" si="0"/>
        <v>Desclassificado</v>
      </c>
      <c r="G12" s="11" t="s">
        <v>29</v>
      </c>
      <c r="H12" s="16"/>
      <c r="I12" s="10"/>
      <c r="J12" s="14"/>
      <c r="K12" s="17" t="str">
        <f t="shared" si="1"/>
        <v>Desclassificado</v>
      </c>
      <c r="L12" s="11"/>
    </row>
    <row r="13" spans="2:12" ht="33.75" customHeight="1" x14ac:dyDescent="0.2">
      <c r="B13" s="11" t="s">
        <v>30</v>
      </c>
      <c r="C13" s="12" t="s">
        <v>31</v>
      </c>
      <c r="D13" s="13" t="s">
        <v>17</v>
      </c>
      <c r="E13" s="14"/>
      <c r="F13" s="15" t="str">
        <f t="shared" si="0"/>
        <v>Desclassificado</v>
      </c>
      <c r="G13" s="11" t="s">
        <v>32</v>
      </c>
      <c r="H13" s="16"/>
      <c r="I13" s="10"/>
      <c r="J13" s="14"/>
      <c r="K13" s="17" t="str">
        <f t="shared" si="1"/>
        <v>Desclassificado</v>
      </c>
      <c r="L13" s="11"/>
    </row>
    <row r="14" spans="2:12" ht="22.5" customHeight="1" x14ac:dyDescent="0.2">
      <c r="B14" s="11" t="s">
        <v>33</v>
      </c>
      <c r="C14" s="12" t="s">
        <v>34</v>
      </c>
      <c r="D14" s="13" t="s">
        <v>17</v>
      </c>
      <c r="E14" s="14"/>
      <c r="F14" s="15" t="str">
        <f t="shared" si="0"/>
        <v>Desclassificado</v>
      </c>
      <c r="G14" s="11" t="s">
        <v>18</v>
      </c>
      <c r="H14" s="16"/>
      <c r="I14" s="10"/>
      <c r="J14" s="14"/>
      <c r="K14" s="17" t="str">
        <f t="shared" si="1"/>
        <v>Desclassificado</v>
      </c>
      <c r="L14" s="11"/>
    </row>
    <row r="15" spans="2:12" ht="22.5" customHeight="1" x14ac:dyDescent="0.2">
      <c r="B15" s="11" t="s">
        <v>35</v>
      </c>
      <c r="C15" s="12" t="s">
        <v>36</v>
      </c>
      <c r="D15" s="13" t="s">
        <v>17</v>
      </c>
      <c r="E15" s="14"/>
      <c r="F15" s="15" t="str">
        <f t="shared" si="0"/>
        <v>Desclassificado</v>
      </c>
      <c r="G15" s="11" t="s">
        <v>18</v>
      </c>
      <c r="H15" s="16"/>
      <c r="I15" s="10"/>
      <c r="J15" s="14"/>
      <c r="K15" s="17" t="str">
        <f t="shared" si="1"/>
        <v>Desclassificado</v>
      </c>
      <c r="L15" s="11"/>
    </row>
    <row r="16" spans="2:12" ht="22.5" customHeight="1" x14ac:dyDescent="0.2">
      <c r="B16" s="11" t="s">
        <v>37</v>
      </c>
      <c r="C16" s="12" t="s">
        <v>38</v>
      </c>
      <c r="D16" s="13" t="s">
        <v>17</v>
      </c>
      <c r="E16" s="14"/>
      <c r="F16" s="15" t="str">
        <f t="shared" si="0"/>
        <v>Desclassificado</v>
      </c>
      <c r="G16" s="11" t="s">
        <v>18</v>
      </c>
      <c r="H16" s="16"/>
      <c r="I16" s="10"/>
      <c r="J16" s="14"/>
      <c r="K16" s="17" t="str">
        <f t="shared" si="1"/>
        <v>Desclassificado</v>
      </c>
      <c r="L16" s="11"/>
    </row>
    <row r="17" spans="2:12" ht="22.5" customHeight="1" x14ac:dyDescent="0.2">
      <c r="B17" s="11" t="s">
        <v>39</v>
      </c>
      <c r="C17" s="12" t="s">
        <v>40</v>
      </c>
      <c r="D17" s="13" t="s">
        <v>17</v>
      </c>
      <c r="E17" s="14"/>
      <c r="F17" s="15" t="str">
        <f t="shared" si="0"/>
        <v>Desclassificado</v>
      </c>
      <c r="G17" s="11" t="s">
        <v>18</v>
      </c>
      <c r="H17" s="16"/>
      <c r="I17" s="10"/>
      <c r="J17" s="14"/>
      <c r="K17" s="17" t="str">
        <f t="shared" si="1"/>
        <v>Desclassificado</v>
      </c>
      <c r="L17" s="11"/>
    </row>
    <row r="18" spans="2:12" x14ac:dyDescent="0.2">
      <c r="B18" s="8">
        <v>2</v>
      </c>
      <c r="C18" s="9" t="s">
        <v>41</v>
      </c>
      <c r="D18" s="10"/>
      <c r="E18" s="10"/>
      <c r="F18" s="10"/>
      <c r="G18" s="10"/>
      <c r="H18" s="10"/>
      <c r="I18" s="10"/>
      <c r="J18" s="10"/>
      <c r="K18" s="10"/>
      <c r="L18" s="10"/>
    </row>
    <row r="19" spans="2:12" ht="22.5" customHeight="1" x14ac:dyDescent="0.2">
      <c r="B19" s="11" t="s">
        <v>42</v>
      </c>
      <c r="C19" s="12" t="s">
        <v>43</v>
      </c>
      <c r="D19" s="13" t="s">
        <v>17</v>
      </c>
      <c r="E19" s="14"/>
      <c r="F19" s="15" t="str">
        <f t="shared" ref="F19:F27" si="2">IF(E19="Sim","Classificado","Desclassificado")</f>
        <v>Desclassificado</v>
      </c>
      <c r="G19" s="11" t="s">
        <v>18</v>
      </c>
      <c r="H19" s="16"/>
      <c r="I19" s="10"/>
      <c r="J19" s="14"/>
      <c r="K19" s="17" t="str">
        <f t="shared" ref="K19:K27" si="3">IF(J19="Sim","Classificado","Desclassificado")</f>
        <v>Desclassificado</v>
      </c>
      <c r="L19" s="11"/>
    </row>
    <row r="20" spans="2:12" ht="22.5" customHeight="1" x14ac:dyDescent="0.2">
      <c r="B20" s="11" t="s">
        <v>44</v>
      </c>
      <c r="C20" s="12" t="s">
        <v>45</v>
      </c>
      <c r="D20" s="13" t="s">
        <v>17</v>
      </c>
      <c r="E20" s="14"/>
      <c r="F20" s="15" t="str">
        <f t="shared" si="2"/>
        <v>Desclassificado</v>
      </c>
      <c r="G20" s="11" t="s">
        <v>18</v>
      </c>
      <c r="H20" s="16"/>
      <c r="I20" s="10"/>
      <c r="J20" s="14"/>
      <c r="K20" s="17" t="str">
        <f t="shared" si="3"/>
        <v>Desclassificado</v>
      </c>
      <c r="L20" s="11"/>
    </row>
    <row r="21" spans="2:12" ht="33.75" customHeight="1" x14ac:dyDescent="0.2">
      <c r="B21" s="11" t="s">
        <v>46</v>
      </c>
      <c r="C21" s="12" t="s">
        <v>47</v>
      </c>
      <c r="D21" s="13" t="s">
        <v>17</v>
      </c>
      <c r="E21" s="14"/>
      <c r="F21" s="15" t="str">
        <f t="shared" si="2"/>
        <v>Desclassificado</v>
      </c>
      <c r="G21" s="11" t="s">
        <v>48</v>
      </c>
      <c r="H21" s="16"/>
      <c r="I21" s="10"/>
      <c r="J21" s="14"/>
      <c r="K21" s="17" t="str">
        <f t="shared" si="3"/>
        <v>Desclassificado</v>
      </c>
      <c r="L21" s="11"/>
    </row>
    <row r="22" spans="2:12" ht="33.75" customHeight="1" x14ac:dyDescent="0.2">
      <c r="B22" s="11" t="s">
        <v>49</v>
      </c>
      <c r="C22" s="12" t="s">
        <v>50</v>
      </c>
      <c r="D22" s="13" t="s">
        <v>17</v>
      </c>
      <c r="E22" s="14"/>
      <c r="F22" s="15" t="str">
        <f t="shared" si="2"/>
        <v>Desclassificado</v>
      </c>
      <c r="G22" s="11" t="s">
        <v>51</v>
      </c>
      <c r="H22" s="16"/>
      <c r="I22" s="10"/>
      <c r="J22" s="14"/>
      <c r="K22" s="17" t="str">
        <f t="shared" si="3"/>
        <v>Desclassificado</v>
      </c>
      <c r="L22" s="11"/>
    </row>
    <row r="23" spans="2:12" ht="22.5" customHeight="1" x14ac:dyDescent="0.2">
      <c r="B23" s="11" t="s">
        <v>52</v>
      </c>
      <c r="C23" s="12" t="s">
        <v>53</v>
      </c>
      <c r="D23" s="13" t="s">
        <v>17</v>
      </c>
      <c r="E23" s="14"/>
      <c r="F23" s="15" t="str">
        <f t="shared" si="2"/>
        <v>Desclassificado</v>
      </c>
      <c r="G23" s="11" t="s">
        <v>54</v>
      </c>
      <c r="H23" s="16"/>
      <c r="I23" s="10"/>
      <c r="J23" s="14"/>
      <c r="K23" s="17" t="str">
        <f t="shared" si="3"/>
        <v>Desclassificado</v>
      </c>
      <c r="L23" s="11"/>
    </row>
    <row r="24" spans="2:12" ht="22.5" customHeight="1" x14ac:dyDescent="0.2">
      <c r="B24" s="11" t="s">
        <v>55</v>
      </c>
      <c r="C24" s="12" t="s">
        <v>56</v>
      </c>
      <c r="D24" s="13" t="s">
        <v>17</v>
      </c>
      <c r="E24" s="14"/>
      <c r="F24" s="15" t="str">
        <f t="shared" si="2"/>
        <v>Desclassificado</v>
      </c>
      <c r="G24" s="11" t="s">
        <v>54</v>
      </c>
      <c r="H24" s="16"/>
      <c r="I24" s="10"/>
      <c r="J24" s="14"/>
      <c r="K24" s="17" t="str">
        <f t="shared" si="3"/>
        <v>Desclassificado</v>
      </c>
      <c r="L24" s="11"/>
    </row>
    <row r="25" spans="2:12" ht="22.5" customHeight="1" x14ac:dyDescent="0.2">
      <c r="B25" s="11" t="s">
        <v>57</v>
      </c>
      <c r="C25" s="12" t="s">
        <v>58</v>
      </c>
      <c r="D25" s="13" t="s">
        <v>17</v>
      </c>
      <c r="E25" s="14"/>
      <c r="F25" s="15" t="str">
        <f t="shared" si="2"/>
        <v>Desclassificado</v>
      </c>
      <c r="G25" s="11" t="s">
        <v>59</v>
      </c>
      <c r="H25" s="16"/>
      <c r="I25" s="10"/>
      <c r="J25" s="14"/>
      <c r="K25" s="17" t="str">
        <f t="shared" si="3"/>
        <v>Desclassificado</v>
      </c>
      <c r="L25" s="11"/>
    </row>
    <row r="26" spans="2:12" ht="22.5" customHeight="1" x14ac:dyDescent="0.2">
      <c r="B26" s="11" t="s">
        <v>60</v>
      </c>
      <c r="C26" s="12" t="s">
        <v>61</v>
      </c>
      <c r="D26" s="13" t="s">
        <v>17</v>
      </c>
      <c r="E26" s="14"/>
      <c r="F26" s="15" t="str">
        <f t="shared" si="2"/>
        <v>Desclassificado</v>
      </c>
      <c r="G26" s="11" t="s">
        <v>62</v>
      </c>
      <c r="H26" s="16"/>
      <c r="I26" s="10"/>
      <c r="J26" s="14"/>
      <c r="K26" s="17" t="str">
        <f t="shared" si="3"/>
        <v>Desclassificado</v>
      </c>
      <c r="L26" s="11"/>
    </row>
    <row r="27" spans="2:12" ht="22.5" customHeight="1" x14ac:dyDescent="0.2">
      <c r="B27" s="11" t="s">
        <v>63</v>
      </c>
      <c r="C27" s="12" t="s">
        <v>64</v>
      </c>
      <c r="D27" s="13" t="s">
        <v>17</v>
      </c>
      <c r="E27" s="14"/>
      <c r="F27" s="15" t="str">
        <f t="shared" si="2"/>
        <v>Desclassificado</v>
      </c>
      <c r="G27" s="11" t="s">
        <v>65</v>
      </c>
      <c r="H27" s="16"/>
      <c r="I27" s="10"/>
      <c r="J27" s="14"/>
      <c r="K27" s="17" t="str">
        <f t="shared" si="3"/>
        <v>Desclassificado</v>
      </c>
      <c r="L27" s="11"/>
    </row>
    <row r="28" spans="2:12" x14ac:dyDescent="0.2">
      <c r="B28" s="8">
        <v>3</v>
      </c>
      <c r="C28" s="9" t="s">
        <v>66</v>
      </c>
      <c r="D28" s="10"/>
      <c r="E28" s="10"/>
      <c r="F28" s="10"/>
      <c r="G28" s="10"/>
      <c r="H28" s="10"/>
      <c r="I28" s="10"/>
      <c r="J28" s="10"/>
      <c r="K28" s="10"/>
      <c r="L28" s="10"/>
    </row>
    <row r="29" spans="2:12" ht="22.5" customHeight="1" x14ac:dyDescent="0.2">
      <c r="B29" s="11" t="s">
        <v>67</v>
      </c>
      <c r="C29" s="12" t="s">
        <v>68</v>
      </c>
      <c r="D29" s="13" t="s">
        <v>17</v>
      </c>
      <c r="E29" s="14"/>
      <c r="F29" s="15" t="str">
        <f>IF(E29="Sim","Classificado","Desclassificado")</f>
        <v>Desclassificado</v>
      </c>
      <c r="G29" s="11" t="s">
        <v>18</v>
      </c>
      <c r="H29" s="16"/>
      <c r="I29" s="10"/>
      <c r="J29" s="14"/>
      <c r="K29" s="17" t="str">
        <f>IF(J29="Sim","Classificado","Desclassificado")</f>
        <v>Desclassificado</v>
      </c>
      <c r="L29" s="11"/>
    </row>
    <row r="30" spans="2:12" ht="33.75" customHeight="1" x14ac:dyDescent="0.2">
      <c r="B30" s="11" t="s">
        <v>69</v>
      </c>
      <c r="C30" s="12" t="s">
        <v>70</v>
      </c>
      <c r="D30" s="13" t="s">
        <v>17</v>
      </c>
      <c r="E30" s="14"/>
      <c r="F30" s="15" t="str">
        <f>IF(E30="Sim","Classificado","Desclassificado")</f>
        <v>Desclassificado</v>
      </c>
      <c r="G30" s="11" t="s">
        <v>71</v>
      </c>
      <c r="H30" s="16"/>
      <c r="I30" s="10"/>
      <c r="J30" s="14"/>
      <c r="K30" s="17" t="str">
        <f>IF(J30="Sim","Classificado","Desclassificado")</f>
        <v>Desclassificado</v>
      </c>
      <c r="L30" s="11"/>
    </row>
    <row r="31" spans="2:12" ht="22.5" customHeight="1" x14ac:dyDescent="0.2">
      <c r="B31" s="11" t="s">
        <v>72</v>
      </c>
      <c r="C31" s="12" t="s">
        <v>73</v>
      </c>
      <c r="D31" s="13" t="s">
        <v>17</v>
      </c>
      <c r="E31" s="14"/>
      <c r="F31" s="15" t="str">
        <f>IF(E31="Sim","Classificado","Desclassificado")</f>
        <v>Desclassificado</v>
      </c>
      <c r="G31" s="11" t="s">
        <v>18</v>
      </c>
      <c r="H31" s="16"/>
      <c r="I31" s="10"/>
      <c r="J31" s="14"/>
      <c r="K31" s="17" t="str">
        <f>IF(J31="Sim","Classificado","Desclassificado")</f>
        <v>Desclassificado</v>
      </c>
      <c r="L31" s="11"/>
    </row>
    <row r="32" spans="2:12" ht="22.5" customHeight="1" x14ac:dyDescent="0.2">
      <c r="B32" s="11" t="s">
        <v>74</v>
      </c>
      <c r="C32" s="12" t="s">
        <v>75</v>
      </c>
      <c r="D32" s="13" t="s">
        <v>17</v>
      </c>
      <c r="E32" s="14"/>
      <c r="F32" s="15" t="str">
        <f>IF(E32="Sim","Classificado","Desclassificado")</f>
        <v>Desclassificado</v>
      </c>
      <c r="G32" s="11" t="s">
        <v>18</v>
      </c>
      <c r="H32" s="16"/>
      <c r="I32" s="10"/>
      <c r="J32" s="14"/>
      <c r="K32" s="17" t="str">
        <f>IF(J32="Sim","Classificado","Desclassificado")</f>
        <v>Desclassificado</v>
      </c>
      <c r="L32" s="11"/>
    </row>
    <row r="33" spans="2:12" ht="33.75" customHeight="1" x14ac:dyDescent="0.2">
      <c r="B33" s="11" t="s">
        <v>76</v>
      </c>
      <c r="C33" s="12" t="s">
        <v>77</v>
      </c>
      <c r="D33" s="13" t="s">
        <v>78</v>
      </c>
      <c r="E33" s="14"/>
      <c r="F33" s="15">
        <v>0</v>
      </c>
      <c r="G33" s="11" t="s">
        <v>62</v>
      </c>
      <c r="H33" s="16"/>
      <c r="I33" s="10"/>
      <c r="J33" s="14"/>
      <c r="K33" s="17">
        <f>IF(J33="Sim",3,0)</f>
        <v>0</v>
      </c>
      <c r="L33" s="11"/>
    </row>
    <row r="34" spans="2:12" ht="22.5" customHeight="1" x14ac:dyDescent="0.2">
      <c r="B34" s="11" t="s">
        <v>79</v>
      </c>
      <c r="C34" s="12" t="s">
        <v>80</v>
      </c>
      <c r="D34" s="13" t="s">
        <v>17</v>
      </c>
      <c r="E34" s="14"/>
      <c r="F34" s="15" t="str">
        <f>IF(E34="Sim","Classificado","Desclassificado")</f>
        <v>Desclassificado</v>
      </c>
      <c r="G34" s="11" t="s">
        <v>18</v>
      </c>
      <c r="H34" s="16"/>
      <c r="I34" s="10"/>
      <c r="J34" s="14"/>
      <c r="K34" s="17" t="str">
        <f>IF(J34="Sim","Classificado","Desclassificado")</f>
        <v>Desclassificado</v>
      </c>
      <c r="L34" s="11"/>
    </row>
    <row r="35" spans="2:12" ht="22.5" customHeight="1" x14ac:dyDescent="0.2">
      <c r="B35" s="11" t="s">
        <v>81</v>
      </c>
      <c r="C35" s="12" t="s">
        <v>82</v>
      </c>
      <c r="D35" s="13" t="s">
        <v>17</v>
      </c>
      <c r="E35" s="14"/>
      <c r="F35" s="15" t="str">
        <f>IF(E35="Sim","Classificado","Desclassificado")</f>
        <v>Desclassificado</v>
      </c>
      <c r="G35" s="11" t="s">
        <v>18</v>
      </c>
      <c r="H35" s="16"/>
      <c r="I35" s="10"/>
      <c r="J35" s="14"/>
      <c r="K35" s="17" t="str">
        <f>IF(J35="Sim","Classificado","Desclassificado")</f>
        <v>Desclassificado</v>
      </c>
      <c r="L35" s="11"/>
    </row>
    <row r="36" spans="2:12" ht="22.5" customHeight="1" x14ac:dyDescent="0.2">
      <c r="B36" s="11" t="s">
        <v>83</v>
      </c>
      <c r="C36" s="12" t="s">
        <v>84</v>
      </c>
      <c r="D36" s="13" t="s">
        <v>17</v>
      </c>
      <c r="E36" s="14"/>
      <c r="F36" s="15" t="str">
        <f>IF(E36="Sim","Classificado","Desclassificado")</f>
        <v>Desclassificado</v>
      </c>
      <c r="G36" s="11" t="s">
        <v>18</v>
      </c>
      <c r="H36" s="16"/>
      <c r="I36" s="10"/>
      <c r="J36" s="14"/>
      <c r="K36" s="17" t="str">
        <f>IF(J36="Sim","Classificado","Desclassificado")</f>
        <v>Desclassificado</v>
      </c>
      <c r="L36" s="11"/>
    </row>
    <row r="37" spans="2:12" ht="22.5" customHeight="1" x14ac:dyDescent="0.2">
      <c r="B37" s="11" t="s">
        <v>85</v>
      </c>
      <c r="C37" s="12" t="s">
        <v>86</v>
      </c>
      <c r="D37" s="13" t="s">
        <v>17</v>
      </c>
      <c r="E37" s="14"/>
      <c r="F37" s="15" t="str">
        <f>IF(E37="Sim","Classificado","Desclassificado")</f>
        <v>Desclassificado</v>
      </c>
      <c r="G37" s="11" t="s">
        <v>18</v>
      </c>
      <c r="H37" s="16"/>
      <c r="I37" s="10"/>
      <c r="J37" s="14"/>
      <c r="K37" s="17" t="str">
        <f>IF(J37="Sim","Classificado","Desclassificado")</f>
        <v>Desclassificado</v>
      </c>
      <c r="L37" s="11"/>
    </row>
    <row r="38" spans="2:12" ht="22.5" customHeight="1" x14ac:dyDescent="0.2">
      <c r="B38" s="11" t="s">
        <v>87</v>
      </c>
      <c r="C38" s="12" t="s">
        <v>88</v>
      </c>
      <c r="D38" s="13" t="s">
        <v>17</v>
      </c>
      <c r="E38" s="14"/>
      <c r="F38" s="15" t="str">
        <f>IF(E38="Sim","Classificado","Desclassificado")</f>
        <v>Desclassificado</v>
      </c>
      <c r="G38" s="11" t="s">
        <v>18</v>
      </c>
      <c r="H38" s="16"/>
      <c r="I38" s="10"/>
      <c r="J38" s="14"/>
      <c r="K38" s="17" t="str">
        <f>IF(J38="Sim","Classificado","Desclassificado")</f>
        <v>Desclassificado</v>
      </c>
      <c r="L38" s="11"/>
    </row>
    <row r="39" spans="2:12" ht="22.5" customHeight="1" x14ac:dyDescent="0.2">
      <c r="B39" s="11" t="s">
        <v>89</v>
      </c>
      <c r="C39" s="12" t="s">
        <v>90</v>
      </c>
      <c r="D39" s="13" t="s">
        <v>91</v>
      </c>
      <c r="E39" s="14"/>
      <c r="F39" s="15">
        <v>0</v>
      </c>
      <c r="G39" s="11" t="s">
        <v>18</v>
      </c>
      <c r="H39" s="16"/>
      <c r="I39" s="10"/>
      <c r="J39" s="14"/>
      <c r="K39" s="17">
        <f>IF(J39="Sim",4,0)</f>
        <v>0</v>
      </c>
      <c r="L39" s="11"/>
    </row>
    <row r="40" spans="2:12" ht="22.5" customHeight="1" x14ac:dyDescent="0.2">
      <c r="B40" s="11" t="s">
        <v>92</v>
      </c>
      <c r="C40" s="12" t="s">
        <v>93</v>
      </c>
      <c r="D40" s="13" t="s">
        <v>17</v>
      </c>
      <c r="E40" s="14"/>
      <c r="F40" s="15" t="str">
        <f>IF(E40="Sim","Classificado","Desclassificado")</f>
        <v>Desclassificado</v>
      </c>
      <c r="G40" s="11" t="s">
        <v>18</v>
      </c>
      <c r="H40" s="16"/>
      <c r="I40" s="10"/>
      <c r="J40" s="14"/>
      <c r="K40" s="17" t="str">
        <f>IF(J40="Sim","Classificado","Desclassificado")</f>
        <v>Desclassificado</v>
      </c>
      <c r="L40" s="11"/>
    </row>
    <row r="41" spans="2:12" ht="22.5" customHeight="1" x14ac:dyDescent="0.2">
      <c r="B41" s="11" t="s">
        <v>94</v>
      </c>
      <c r="C41" s="12" t="s">
        <v>95</v>
      </c>
      <c r="D41" s="13" t="s">
        <v>17</v>
      </c>
      <c r="E41" s="14"/>
      <c r="F41" s="15" t="str">
        <f>IF(E41="Sim","Classificado","Desclassificado")</f>
        <v>Desclassificado</v>
      </c>
      <c r="G41" s="11" t="s">
        <v>18</v>
      </c>
      <c r="H41" s="16"/>
      <c r="I41" s="10"/>
      <c r="J41" s="14"/>
      <c r="K41" s="17" t="str">
        <f>IF(J41="Sim","Classificado","Desclassificado")</f>
        <v>Desclassificado</v>
      </c>
      <c r="L41" s="11"/>
    </row>
    <row r="42" spans="2:12" ht="22.5" customHeight="1" x14ac:dyDescent="0.2">
      <c r="B42" s="11" t="s">
        <v>96</v>
      </c>
      <c r="C42" s="12" t="s">
        <v>97</v>
      </c>
      <c r="D42" s="13" t="s">
        <v>17</v>
      </c>
      <c r="E42" s="14"/>
      <c r="F42" s="15" t="str">
        <f>IF(E42="Sim","Classificado","Desclassificado")</f>
        <v>Desclassificado</v>
      </c>
      <c r="G42" s="11" t="s">
        <v>18</v>
      </c>
      <c r="H42" s="16"/>
      <c r="I42" s="10"/>
      <c r="J42" s="14"/>
      <c r="K42" s="17" t="str">
        <f>IF(J42="Sim","Classificado","Desclassificado")</f>
        <v>Desclassificado</v>
      </c>
      <c r="L42" s="11"/>
    </row>
    <row r="43" spans="2:12" ht="22.5" customHeight="1" x14ac:dyDescent="0.2">
      <c r="B43" s="11" t="s">
        <v>98</v>
      </c>
      <c r="C43" s="12" t="s">
        <v>99</v>
      </c>
      <c r="D43" s="13" t="s">
        <v>17</v>
      </c>
      <c r="E43" s="14"/>
      <c r="F43" s="15" t="str">
        <f>IF(E43="Sim","Classificado","Desclassificado")</f>
        <v>Desclassificado</v>
      </c>
      <c r="G43" s="11" t="s">
        <v>18</v>
      </c>
      <c r="H43" s="16"/>
      <c r="I43" s="10"/>
      <c r="J43" s="14"/>
      <c r="K43" s="17" t="str">
        <f>IF(J43="Sim","Classificado","Desclassificado")</f>
        <v>Desclassificado</v>
      </c>
      <c r="L43" s="11"/>
    </row>
    <row r="44" spans="2:12" x14ac:dyDescent="0.2">
      <c r="B44" s="8">
        <v>4</v>
      </c>
      <c r="C44" s="9" t="s">
        <v>100</v>
      </c>
      <c r="D44" s="10"/>
      <c r="E44" s="10"/>
      <c r="F44" s="10"/>
      <c r="G44" s="10"/>
      <c r="H44" s="10"/>
      <c r="I44" s="10"/>
      <c r="J44" s="10"/>
      <c r="K44" s="10"/>
      <c r="L44" s="10"/>
    </row>
    <row r="45" spans="2:12" ht="22.5" customHeight="1" x14ac:dyDescent="0.2">
      <c r="B45" s="11" t="s">
        <v>101</v>
      </c>
      <c r="C45" s="12" t="s">
        <v>102</v>
      </c>
      <c r="D45" s="13" t="s">
        <v>17</v>
      </c>
      <c r="E45" s="14"/>
      <c r="F45" s="15" t="str">
        <f t="shared" ref="F45:F53" si="4">IF(E45="Sim","Classificado","Desclassificado")</f>
        <v>Desclassificado</v>
      </c>
      <c r="G45" s="11" t="s">
        <v>103</v>
      </c>
      <c r="H45" s="16"/>
      <c r="I45" s="10"/>
      <c r="J45" s="14"/>
      <c r="K45" s="17" t="str">
        <f t="shared" ref="K45:K53" si="5">IF(J45="Sim","Classificado","Desclassificado")</f>
        <v>Desclassificado</v>
      </c>
      <c r="L45" s="11"/>
    </row>
    <row r="46" spans="2:12" ht="22.5" customHeight="1" x14ac:dyDescent="0.2">
      <c r="B46" s="11" t="s">
        <v>104</v>
      </c>
      <c r="C46" s="12" t="s">
        <v>105</v>
      </c>
      <c r="D46" s="13" t="s">
        <v>17</v>
      </c>
      <c r="E46" s="14"/>
      <c r="F46" s="15" t="str">
        <f t="shared" si="4"/>
        <v>Desclassificado</v>
      </c>
      <c r="G46" s="11" t="s">
        <v>18</v>
      </c>
      <c r="H46" s="16"/>
      <c r="I46" s="10"/>
      <c r="J46" s="14"/>
      <c r="K46" s="17" t="str">
        <f t="shared" si="5"/>
        <v>Desclassificado</v>
      </c>
      <c r="L46" s="11"/>
    </row>
    <row r="47" spans="2:12" ht="22.5" customHeight="1" x14ac:dyDescent="0.2">
      <c r="B47" s="11" t="s">
        <v>106</v>
      </c>
      <c r="C47" s="12" t="s">
        <v>107</v>
      </c>
      <c r="D47" s="13" t="s">
        <v>17</v>
      </c>
      <c r="E47" s="14"/>
      <c r="F47" s="15" t="str">
        <f t="shared" si="4"/>
        <v>Desclassificado</v>
      </c>
      <c r="G47" s="11" t="s">
        <v>18</v>
      </c>
      <c r="H47" s="16"/>
      <c r="I47" s="10"/>
      <c r="J47" s="14"/>
      <c r="K47" s="17" t="str">
        <f t="shared" si="5"/>
        <v>Desclassificado</v>
      </c>
      <c r="L47" s="11"/>
    </row>
    <row r="48" spans="2:12" ht="22.5" customHeight="1" x14ac:dyDescent="0.2">
      <c r="B48" s="11" t="s">
        <v>108</v>
      </c>
      <c r="C48" s="12" t="s">
        <v>109</v>
      </c>
      <c r="D48" s="13" t="s">
        <v>17</v>
      </c>
      <c r="E48" s="14"/>
      <c r="F48" s="15" t="str">
        <f t="shared" si="4"/>
        <v>Desclassificado</v>
      </c>
      <c r="G48" s="11" t="s">
        <v>18</v>
      </c>
      <c r="H48" s="16"/>
      <c r="I48" s="10"/>
      <c r="J48" s="14"/>
      <c r="K48" s="17" t="str">
        <f t="shared" si="5"/>
        <v>Desclassificado</v>
      </c>
      <c r="L48" s="11"/>
    </row>
    <row r="49" spans="2:12" ht="22.5" customHeight="1" x14ac:dyDescent="0.2">
      <c r="B49" s="11" t="s">
        <v>110</v>
      </c>
      <c r="C49" s="12" t="s">
        <v>111</v>
      </c>
      <c r="D49" s="13" t="s">
        <v>17</v>
      </c>
      <c r="E49" s="14"/>
      <c r="F49" s="15" t="str">
        <f t="shared" si="4"/>
        <v>Desclassificado</v>
      </c>
      <c r="G49" s="11" t="s">
        <v>18</v>
      </c>
      <c r="H49" s="16"/>
      <c r="I49" s="10"/>
      <c r="J49" s="14"/>
      <c r="K49" s="17" t="str">
        <f t="shared" si="5"/>
        <v>Desclassificado</v>
      </c>
      <c r="L49" s="11"/>
    </row>
    <row r="50" spans="2:12" ht="22.5" customHeight="1" x14ac:dyDescent="0.2">
      <c r="B50" s="11" t="s">
        <v>112</v>
      </c>
      <c r="C50" s="12" t="s">
        <v>113</v>
      </c>
      <c r="D50" s="13" t="s">
        <v>17</v>
      </c>
      <c r="E50" s="14"/>
      <c r="F50" s="15" t="str">
        <f t="shared" si="4"/>
        <v>Desclassificado</v>
      </c>
      <c r="G50" s="11" t="s">
        <v>18</v>
      </c>
      <c r="H50" s="16"/>
      <c r="I50" s="10"/>
      <c r="J50" s="14"/>
      <c r="K50" s="17" t="str">
        <f t="shared" si="5"/>
        <v>Desclassificado</v>
      </c>
      <c r="L50" s="11"/>
    </row>
    <row r="51" spans="2:12" ht="22.5" customHeight="1" x14ac:dyDescent="0.2">
      <c r="B51" s="11" t="s">
        <v>114</v>
      </c>
      <c r="C51" s="12" t="s">
        <v>115</v>
      </c>
      <c r="D51" s="13" t="s">
        <v>17</v>
      </c>
      <c r="E51" s="14"/>
      <c r="F51" s="15" t="str">
        <f t="shared" si="4"/>
        <v>Desclassificado</v>
      </c>
      <c r="G51" s="11" t="s">
        <v>18</v>
      </c>
      <c r="H51" s="16"/>
      <c r="I51" s="10"/>
      <c r="J51" s="14"/>
      <c r="K51" s="17" t="str">
        <f t="shared" si="5"/>
        <v>Desclassificado</v>
      </c>
      <c r="L51" s="11"/>
    </row>
    <row r="52" spans="2:12" ht="22.5" customHeight="1" x14ac:dyDescent="0.2">
      <c r="B52" s="11" t="s">
        <v>116</v>
      </c>
      <c r="C52" s="12" t="s">
        <v>117</v>
      </c>
      <c r="D52" s="13" t="s">
        <v>17</v>
      </c>
      <c r="E52" s="14"/>
      <c r="F52" s="15" t="str">
        <f t="shared" si="4"/>
        <v>Desclassificado</v>
      </c>
      <c r="G52" s="11" t="s">
        <v>18</v>
      </c>
      <c r="H52" s="16"/>
      <c r="I52" s="10"/>
      <c r="J52" s="14"/>
      <c r="K52" s="17" t="str">
        <f t="shared" si="5"/>
        <v>Desclassificado</v>
      </c>
      <c r="L52" s="11"/>
    </row>
    <row r="53" spans="2:12" ht="22.5" customHeight="1" x14ac:dyDescent="0.2">
      <c r="B53" s="11" t="s">
        <v>118</v>
      </c>
      <c r="C53" s="12" t="s">
        <v>119</v>
      </c>
      <c r="D53" s="13" t="s">
        <v>17</v>
      </c>
      <c r="E53" s="14"/>
      <c r="F53" s="15" t="str">
        <f t="shared" si="4"/>
        <v>Desclassificado</v>
      </c>
      <c r="G53" s="11" t="s">
        <v>18</v>
      </c>
      <c r="H53" s="16"/>
      <c r="I53" s="10"/>
      <c r="J53" s="14"/>
      <c r="K53" s="17" t="str">
        <f t="shared" si="5"/>
        <v>Desclassificado</v>
      </c>
      <c r="L53" s="11"/>
    </row>
    <row r="54" spans="2:12" ht="22.5" customHeight="1" x14ac:dyDescent="0.2">
      <c r="B54" s="11" t="s">
        <v>120</v>
      </c>
      <c r="C54" s="12" t="s">
        <v>121</v>
      </c>
      <c r="D54" s="13" t="s">
        <v>78</v>
      </c>
      <c r="E54" s="14"/>
      <c r="F54" s="15">
        <v>0</v>
      </c>
      <c r="G54" s="11" t="s">
        <v>18</v>
      </c>
      <c r="H54" s="16"/>
      <c r="I54" s="10"/>
      <c r="J54" s="14"/>
      <c r="K54" s="17">
        <f>IF(J54="Sim",3,0)</f>
        <v>0</v>
      </c>
      <c r="L54" s="11"/>
    </row>
    <row r="55" spans="2:12" ht="22.5" customHeight="1" x14ac:dyDescent="0.2">
      <c r="B55" s="11" t="s">
        <v>122</v>
      </c>
      <c r="C55" s="12" t="s">
        <v>123</v>
      </c>
      <c r="D55" s="13" t="s">
        <v>17</v>
      </c>
      <c r="E55" s="14"/>
      <c r="F55" s="15" t="str">
        <f>IF(E55="Sim","Classificado","Desclassificado")</f>
        <v>Desclassificado</v>
      </c>
      <c r="G55" s="11" t="s">
        <v>62</v>
      </c>
      <c r="H55" s="16"/>
      <c r="I55" s="10"/>
      <c r="J55" s="14"/>
      <c r="K55" s="17" t="str">
        <f>IF(J55="Sim","Classificado","Desclassificado")</f>
        <v>Desclassificado</v>
      </c>
      <c r="L55" s="11"/>
    </row>
    <row r="56" spans="2:12" x14ac:dyDescent="0.2">
      <c r="B56" s="8">
        <v>5</v>
      </c>
      <c r="C56" s="9" t="s">
        <v>124</v>
      </c>
      <c r="D56" s="10"/>
      <c r="E56" s="10"/>
      <c r="F56" s="10"/>
      <c r="G56" s="10"/>
      <c r="H56" s="10"/>
      <c r="I56" s="10"/>
      <c r="J56" s="10"/>
      <c r="K56" s="10"/>
      <c r="L56" s="10"/>
    </row>
    <row r="57" spans="2:12" ht="33.75" customHeight="1" x14ac:dyDescent="0.2">
      <c r="B57" s="11" t="s">
        <v>125</v>
      </c>
      <c r="C57" s="12" t="s">
        <v>126</v>
      </c>
      <c r="D57" s="13" t="s">
        <v>17</v>
      </c>
      <c r="E57" s="14"/>
      <c r="F57" s="15" t="str">
        <f>IF(E57="Sim","Classificado","Desclassificado")</f>
        <v>Desclassificado</v>
      </c>
      <c r="G57" s="11" t="s">
        <v>127</v>
      </c>
      <c r="H57" s="16"/>
      <c r="I57" s="10"/>
      <c r="J57" s="14"/>
      <c r="K57" s="17" t="str">
        <f>IF(J57="Sim","Classificado","Desclassificado")</f>
        <v>Desclassificado</v>
      </c>
      <c r="L57" s="11"/>
    </row>
    <row r="58" spans="2:12" ht="22.5" customHeight="1" x14ac:dyDescent="0.2">
      <c r="B58" s="11" t="s">
        <v>128</v>
      </c>
      <c r="C58" s="12" t="s">
        <v>129</v>
      </c>
      <c r="D58" s="13" t="s">
        <v>17</v>
      </c>
      <c r="E58" s="14"/>
      <c r="F58" s="15" t="str">
        <f>IF(E58="Sim","Classificado","Desclassificado")</f>
        <v>Desclassificado</v>
      </c>
      <c r="G58" s="11" t="s">
        <v>18</v>
      </c>
      <c r="H58" s="16"/>
      <c r="I58" s="10"/>
      <c r="J58" s="14"/>
      <c r="K58" s="17" t="str">
        <f>IF(J58="Sim","Classificado","Desclassificado")</f>
        <v>Desclassificado</v>
      </c>
      <c r="L58" s="11"/>
    </row>
    <row r="59" spans="2:12" ht="22.5" customHeight="1" x14ac:dyDescent="0.2">
      <c r="B59" s="11" t="s">
        <v>130</v>
      </c>
      <c r="C59" s="12" t="s">
        <v>131</v>
      </c>
      <c r="D59" s="13" t="s">
        <v>17</v>
      </c>
      <c r="E59" s="14"/>
      <c r="F59" s="15" t="str">
        <f>IF(E59="Sim","Classificado","Desclassificado")</f>
        <v>Desclassificado</v>
      </c>
      <c r="G59" s="11" t="s">
        <v>18</v>
      </c>
      <c r="H59" s="16"/>
      <c r="I59" s="10"/>
      <c r="J59" s="14"/>
      <c r="K59" s="17" t="str">
        <f>IF(J59="Sim","Classificado","Desclassificado")</f>
        <v>Desclassificado</v>
      </c>
      <c r="L59" s="11"/>
    </row>
    <row r="60" spans="2:12" ht="22.5" customHeight="1" x14ac:dyDescent="0.2">
      <c r="B60" s="11" t="s">
        <v>132</v>
      </c>
      <c r="C60" s="12" t="s">
        <v>133</v>
      </c>
      <c r="D60" s="13" t="s">
        <v>17</v>
      </c>
      <c r="E60" s="14"/>
      <c r="F60" s="15" t="str">
        <f>IF(E60="Sim","Classificado","Desclassificado")</f>
        <v>Desclassificado</v>
      </c>
      <c r="G60" s="11" t="s">
        <v>18</v>
      </c>
      <c r="H60" s="16"/>
      <c r="I60" s="10"/>
      <c r="J60" s="14"/>
      <c r="K60" s="17" t="str">
        <f>IF(J60="Sim","Classificado","Desclassificado")</f>
        <v>Desclassificado</v>
      </c>
      <c r="L60" s="11"/>
    </row>
    <row r="61" spans="2:12" ht="22.5" customHeight="1" x14ac:dyDescent="0.2">
      <c r="B61" s="11" t="s">
        <v>134</v>
      </c>
      <c r="C61" s="12" t="s">
        <v>135</v>
      </c>
      <c r="D61" s="13" t="s">
        <v>17</v>
      </c>
      <c r="E61" s="14"/>
      <c r="F61" s="15" t="str">
        <f>IF(E61="Sim","Classificado","Desclassificado")</f>
        <v>Desclassificado</v>
      </c>
      <c r="G61" s="11" t="s">
        <v>136</v>
      </c>
      <c r="H61" s="16"/>
      <c r="I61" s="10"/>
      <c r="J61" s="14"/>
      <c r="K61" s="17" t="str">
        <f>IF(J61="Sim","Classificado","Desclassificado")</f>
        <v>Desclassificado</v>
      </c>
      <c r="L61" s="11"/>
    </row>
    <row r="62" spans="2:12" x14ac:dyDescent="0.2">
      <c r="B62" s="8">
        <v>6</v>
      </c>
      <c r="C62" s="9" t="s">
        <v>137</v>
      </c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22.5" customHeight="1" x14ac:dyDescent="0.2">
      <c r="B63" s="11" t="s">
        <v>138</v>
      </c>
      <c r="C63" s="12" t="s">
        <v>139</v>
      </c>
      <c r="D63" s="13" t="s">
        <v>17</v>
      </c>
      <c r="E63" s="14"/>
      <c r="F63" s="15" t="str">
        <f>IF(E63="Sim","Classificado","Desclassificado")</f>
        <v>Desclassificado</v>
      </c>
      <c r="G63" s="11" t="s">
        <v>140</v>
      </c>
      <c r="H63" s="16"/>
      <c r="I63" s="10"/>
      <c r="J63" s="14"/>
      <c r="K63" s="17" t="str">
        <f>IF(J63="Sim","Classificado","Desclassificado")</f>
        <v>Desclassificado</v>
      </c>
      <c r="L63" s="11"/>
    </row>
    <row r="64" spans="2:12" ht="22.5" customHeight="1" x14ac:dyDescent="0.2">
      <c r="B64" s="11" t="s">
        <v>141</v>
      </c>
      <c r="C64" s="12" t="s">
        <v>142</v>
      </c>
      <c r="D64" s="13" t="s">
        <v>17</v>
      </c>
      <c r="E64" s="14"/>
      <c r="F64" s="15" t="str">
        <f>IF(E64="Sim","Classificado","Desclassificado")</f>
        <v>Desclassificado</v>
      </c>
      <c r="G64" s="11" t="s">
        <v>143</v>
      </c>
      <c r="H64" s="16"/>
      <c r="I64" s="10"/>
      <c r="J64" s="14"/>
      <c r="K64" s="17" t="str">
        <f>IF(J64="Sim","Classificado","Desclassificado")</f>
        <v>Desclassificado</v>
      </c>
      <c r="L64" s="11"/>
    </row>
    <row r="65" spans="2:12" ht="22.5" customHeight="1" x14ac:dyDescent="0.2">
      <c r="B65" s="11" t="s">
        <v>144</v>
      </c>
      <c r="C65" s="12" t="s">
        <v>145</v>
      </c>
      <c r="D65" s="13" t="s">
        <v>17</v>
      </c>
      <c r="E65" s="14"/>
      <c r="F65" s="15" t="str">
        <f>IF(E65="Sim","Classificado","Desclassificado")</f>
        <v>Desclassificado</v>
      </c>
      <c r="G65" s="11" t="s">
        <v>62</v>
      </c>
      <c r="H65" s="16"/>
      <c r="I65" s="10"/>
      <c r="J65" s="14"/>
      <c r="K65" s="17" t="str">
        <f>IF(J65="Sim","Classificado","Desclassificado")</f>
        <v>Desclassificado</v>
      </c>
      <c r="L65" s="11"/>
    </row>
    <row r="66" spans="2:12" ht="22.5" customHeight="1" x14ac:dyDescent="0.2">
      <c r="B66" s="11" t="s">
        <v>146</v>
      </c>
      <c r="C66" s="12" t="s">
        <v>147</v>
      </c>
      <c r="D66" s="13" t="s">
        <v>17</v>
      </c>
      <c r="E66" s="14"/>
      <c r="F66" s="15" t="str">
        <f>IF(E66="Sim","Classificado","Desclassificado")</f>
        <v>Desclassificado</v>
      </c>
      <c r="G66" s="11" t="s">
        <v>136</v>
      </c>
      <c r="H66" s="16"/>
      <c r="I66" s="10"/>
      <c r="J66" s="14"/>
      <c r="K66" s="17" t="str">
        <f>IF(J66="Sim","Classificado","Desclassificado")</f>
        <v>Desclassificado</v>
      </c>
      <c r="L66" s="11"/>
    </row>
    <row r="67" spans="2:12" ht="22.5" customHeight="1" x14ac:dyDescent="0.2">
      <c r="B67" s="11" t="s">
        <v>148</v>
      </c>
      <c r="C67" s="12" t="s">
        <v>149</v>
      </c>
      <c r="D67" s="13" t="s">
        <v>78</v>
      </c>
      <c r="E67" s="14"/>
      <c r="F67" s="15">
        <v>0</v>
      </c>
      <c r="G67" s="11" t="s">
        <v>62</v>
      </c>
      <c r="H67" s="16"/>
      <c r="I67" s="10"/>
      <c r="J67" s="14"/>
      <c r="K67" s="17">
        <f>IF(J67="Sim",3,0)</f>
        <v>0</v>
      </c>
      <c r="L67" s="11"/>
    </row>
    <row r="68" spans="2:12" ht="22.5" customHeight="1" x14ac:dyDescent="0.2">
      <c r="B68" s="11" t="s">
        <v>150</v>
      </c>
      <c r="C68" s="12" t="s">
        <v>151</v>
      </c>
      <c r="D68" s="13" t="s">
        <v>17</v>
      </c>
      <c r="E68" s="14"/>
      <c r="F68" s="15" t="str">
        <f>IF(E68="Sim","Classificado","Desclassificado")</f>
        <v>Desclassificado</v>
      </c>
      <c r="G68" s="11" t="s">
        <v>152</v>
      </c>
      <c r="H68" s="16"/>
      <c r="I68" s="10"/>
      <c r="J68" s="14"/>
      <c r="K68" s="17" t="str">
        <f>IF(J68="Sim","Classificado","Desclassificado")</f>
        <v>Desclassificado</v>
      </c>
      <c r="L68" s="11"/>
    </row>
    <row r="69" spans="2:12" ht="33.75" customHeight="1" x14ac:dyDescent="0.2">
      <c r="B69" s="11" t="s">
        <v>153</v>
      </c>
      <c r="C69" s="12" t="s">
        <v>154</v>
      </c>
      <c r="D69" s="13" t="s">
        <v>17</v>
      </c>
      <c r="E69" s="14"/>
      <c r="F69" s="15" t="str">
        <f>IF(E69="Sim","Classificado","Desclassificado")</f>
        <v>Desclassificado</v>
      </c>
      <c r="G69" s="11" t="s">
        <v>155</v>
      </c>
      <c r="H69" s="16"/>
      <c r="I69" s="10"/>
      <c r="J69" s="14"/>
      <c r="K69" s="17" t="str">
        <f>IF(J69="Sim","Classificado","Desclassificado")</f>
        <v>Desclassificado</v>
      </c>
      <c r="L69" s="11"/>
    </row>
    <row r="70" spans="2:12" x14ac:dyDescent="0.2">
      <c r="B70" s="8">
        <v>7</v>
      </c>
      <c r="C70" s="9" t="s">
        <v>156</v>
      </c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33.75" customHeight="1" x14ac:dyDescent="0.2">
      <c r="B71" s="11" t="s">
        <v>157</v>
      </c>
      <c r="C71" s="12" t="s">
        <v>158</v>
      </c>
      <c r="D71" s="13" t="s">
        <v>17</v>
      </c>
      <c r="E71" s="14"/>
      <c r="F71" s="15" t="str">
        <f>IF(E71="Sim","Classificado","Desclassificado")</f>
        <v>Desclassificado</v>
      </c>
      <c r="G71" s="11" t="s">
        <v>159</v>
      </c>
      <c r="H71" s="16"/>
      <c r="I71" s="10"/>
      <c r="J71" s="14"/>
      <c r="K71" s="17" t="str">
        <f>IF(J71="Sim","Classificado","Desclassificado")</f>
        <v>Desclassificado</v>
      </c>
      <c r="L71" s="11"/>
    </row>
    <row r="72" spans="2:12" ht="22.5" customHeight="1" x14ac:dyDescent="0.2">
      <c r="B72" s="11" t="s">
        <v>160</v>
      </c>
      <c r="C72" s="12" t="s">
        <v>161</v>
      </c>
      <c r="D72" s="13" t="s">
        <v>17</v>
      </c>
      <c r="E72" s="14"/>
      <c r="F72" s="15" t="str">
        <f>IF(E72="Sim","Classificado","Desclassificado")</f>
        <v>Desclassificado</v>
      </c>
      <c r="G72" s="11" t="s">
        <v>103</v>
      </c>
      <c r="H72" s="16"/>
      <c r="I72" s="10"/>
      <c r="J72" s="14"/>
      <c r="K72" s="17" t="str">
        <f>IF(J72="Sim","Classificado","Desclassificado")</f>
        <v>Desclassificado</v>
      </c>
      <c r="L72" s="11"/>
    </row>
    <row r="73" spans="2:12" ht="22.5" customHeight="1" x14ac:dyDescent="0.2">
      <c r="B73" s="11" t="s">
        <v>162</v>
      </c>
      <c r="C73" s="12" t="s">
        <v>163</v>
      </c>
      <c r="D73" s="13" t="s">
        <v>164</v>
      </c>
      <c r="E73" s="14"/>
      <c r="F73" s="15">
        <v>0</v>
      </c>
      <c r="G73" s="11" t="s">
        <v>165</v>
      </c>
      <c r="H73" s="16"/>
      <c r="I73" s="10"/>
      <c r="J73" s="14"/>
      <c r="K73" s="17">
        <f>IF(J73="Sim",5,0)</f>
        <v>0</v>
      </c>
      <c r="L73" s="11"/>
    </row>
    <row r="74" spans="2:12" ht="33.75" customHeight="1" x14ac:dyDescent="0.2">
      <c r="B74" s="11" t="s">
        <v>166</v>
      </c>
      <c r="C74" s="12" t="s">
        <v>167</v>
      </c>
      <c r="D74" s="13" t="s">
        <v>78</v>
      </c>
      <c r="E74" s="14"/>
      <c r="F74" s="15">
        <v>0</v>
      </c>
      <c r="G74" s="11" t="s">
        <v>168</v>
      </c>
      <c r="H74" s="16"/>
      <c r="I74" s="10"/>
      <c r="J74" s="14"/>
      <c r="K74" s="17">
        <f>IF(J74="Sim",3,0)</f>
        <v>0</v>
      </c>
      <c r="L74" s="11"/>
    </row>
    <row r="75" spans="2:12" ht="33.75" customHeight="1" x14ac:dyDescent="0.2">
      <c r="B75" s="11" t="s">
        <v>169</v>
      </c>
      <c r="C75" s="12" t="s">
        <v>170</v>
      </c>
      <c r="D75" s="13" t="s">
        <v>171</v>
      </c>
      <c r="E75" s="14"/>
      <c r="F75" s="15">
        <v>0</v>
      </c>
      <c r="G75" s="11" t="s">
        <v>172</v>
      </c>
      <c r="H75" s="16"/>
      <c r="I75" s="10"/>
      <c r="J75" s="14"/>
      <c r="K75" s="17">
        <f>IF(J75="Sim",2,0)</f>
        <v>0</v>
      </c>
      <c r="L75" s="11"/>
    </row>
    <row r="76" spans="2:12" ht="33.75" customHeight="1" x14ac:dyDescent="0.2">
      <c r="B76" s="11" t="s">
        <v>173</v>
      </c>
      <c r="C76" s="12" t="s">
        <v>174</v>
      </c>
      <c r="D76" s="13" t="s">
        <v>171</v>
      </c>
      <c r="E76" s="14"/>
      <c r="F76" s="15">
        <v>0</v>
      </c>
      <c r="G76" s="11" t="s">
        <v>175</v>
      </c>
      <c r="H76" s="16"/>
      <c r="I76" s="10"/>
      <c r="J76" s="14"/>
      <c r="K76" s="17">
        <f>IF(J76="Sim",2,0)</f>
        <v>0</v>
      </c>
      <c r="L76" s="11"/>
    </row>
    <row r="77" spans="2:12" ht="33.75" customHeight="1" x14ac:dyDescent="0.2">
      <c r="B77" s="11" t="s">
        <v>176</v>
      </c>
      <c r="C77" s="12" t="s">
        <v>177</v>
      </c>
      <c r="D77" s="13" t="s">
        <v>178</v>
      </c>
      <c r="E77" s="14"/>
      <c r="F77" s="15">
        <v>0</v>
      </c>
      <c r="G77" s="11" t="s">
        <v>179</v>
      </c>
      <c r="H77" s="16"/>
      <c r="I77" s="10"/>
      <c r="J77" s="14"/>
      <c r="K77" s="17">
        <f>IF(J77="Sim",1,0)</f>
        <v>0</v>
      </c>
      <c r="L77" s="11"/>
    </row>
    <row r="78" spans="2:12" x14ac:dyDescent="0.2">
      <c r="B78" s="8">
        <v>8</v>
      </c>
      <c r="C78" s="9" t="s">
        <v>180</v>
      </c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33.75" customHeight="1" x14ac:dyDescent="0.2">
      <c r="B79" s="11" t="s">
        <v>181</v>
      </c>
      <c r="C79" s="12" t="s">
        <v>182</v>
      </c>
      <c r="D79" s="13" t="s">
        <v>17</v>
      </c>
      <c r="E79" s="14"/>
      <c r="F79" s="15" t="str">
        <f>IF(E79="Sim","Classificado","Desclassificado")</f>
        <v>Desclassificado</v>
      </c>
      <c r="G79" s="11" t="s">
        <v>183</v>
      </c>
      <c r="H79" s="16"/>
      <c r="I79" s="10"/>
      <c r="J79" s="14"/>
      <c r="K79" s="17" t="str">
        <f>IF(J79="Sim","Classificado","Desclassificado")</f>
        <v>Desclassificado</v>
      </c>
      <c r="L79" s="11"/>
    </row>
    <row r="80" spans="2:12" ht="22.5" customHeight="1" x14ac:dyDescent="0.2">
      <c r="B80" s="11" t="s">
        <v>184</v>
      </c>
      <c r="C80" s="12" t="s">
        <v>185</v>
      </c>
      <c r="D80" s="13" t="s">
        <v>17</v>
      </c>
      <c r="E80" s="14"/>
      <c r="F80" s="15" t="str">
        <f>IF(E80="Sim","Classificado","Desclassificado")</f>
        <v>Desclassificado</v>
      </c>
      <c r="G80" s="11" t="s">
        <v>186</v>
      </c>
      <c r="H80" s="16"/>
      <c r="I80" s="10"/>
      <c r="J80" s="14"/>
      <c r="K80" s="17" t="str">
        <f>IF(J80="Sim","Classificado","Desclassificado")</f>
        <v>Desclassificado</v>
      </c>
      <c r="L80" s="11"/>
    </row>
    <row r="81" spans="2:12" ht="22.5" customHeight="1" x14ac:dyDescent="0.2">
      <c r="B81" s="11" t="s">
        <v>187</v>
      </c>
      <c r="C81" s="12" t="s">
        <v>188</v>
      </c>
      <c r="D81" s="13" t="s">
        <v>171</v>
      </c>
      <c r="E81" s="14"/>
      <c r="F81" s="15">
        <v>0</v>
      </c>
      <c r="G81" s="11" t="s">
        <v>186</v>
      </c>
      <c r="H81" s="16"/>
      <c r="I81" s="10"/>
      <c r="J81" s="14"/>
      <c r="K81" s="17">
        <f>IF(J81="Sim",2,0)</f>
        <v>0</v>
      </c>
      <c r="L81" s="11"/>
    </row>
    <row r="82" spans="2:12" ht="33.75" customHeight="1" x14ac:dyDescent="0.2">
      <c r="B82" s="11" t="s">
        <v>189</v>
      </c>
      <c r="C82" s="12" t="s">
        <v>190</v>
      </c>
      <c r="D82" s="13" t="s">
        <v>78</v>
      </c>
      <c r="E82" s="14"/>
      <c r="F82" s="15">
        <v>0</v>
      </c>
      <c r="G82" s="11" t="s">
        <v>18</v>
      </c>
      <c r="H82" s="16"/>
      <c r="I82" s="10"/>
      <c r="J82" s="14"/>
      <c r="K82" s="17">
        <f>IF(J82="Sim",3,0)</f>
        <v>0</v>
      </c>
      <c r="L82" s="11"/>
    </row>
    <row r="83" spans="2:12" ht="22.5" customHeight="1" x14ac:dyDescent="0.2">
      <c r="B83" s="11" t="s">
        <v>191</v>
      </c>
      <c r="C83" s="12" t="s">
        <v>192</v>
      </c>
      <c r="D83" s="13" t="s">
        <v>17</v>
      </c>
      <c r="E83" s="14"/>
      <c r="F83" s="15" t="str">
        <f t="shared" ref="F83:F95" si="6">IF(E83="Sim","Classificado","Desclassificado")</f>
        <v>Desclassificado</v>
      </c>
      <c r="G83" s="11" t="s">
        <v>186</v>
      </c>
      <c r="H83" s="16"/>
      <c r="I83" s="10"/>
      <c r="J83" s="14"/>
      <c r="K83" s="17" t="str">
        <f t="shared" ref="K83:K95" si="7">IF(J83="Sim","Classificado","Desclassificado")</f>
        <v>Desclassificado</v>
      </c>
      <c r="L83" s="11"/>
    </row>
    <row r="84" spans="2:12" ht="22.5" customHeight="1" x14ac:dyDescent="0.2">
      <c r="B84" s="11" t="s">
        <v>193</v>
      </c>
      <c r="C84" s="12" t="s">
        <v>194</v>
      </c>
      <c r="D84" s="13" t="s">
        <v>17</v>
      </c>
      <c r="E84" s="14"/>
      <c r="F84" s="15" t="str">
        <f t="shared" si="6"/>
        <v>Desclassificado</v>
      </c>
      <c r="G84" s="11" t="s">
        <v>195</v>
      </c>
      <c r="H84" s="16"/>
      <c r="I84" s="10"/>
      <c r="J84" s="14"/>
      <c r="K84" s="17" t="str">
        <f t="shared" si="7"/>
        <v>Desclassificado</v>
      </c>
      <c r="L84" s="11"/>
    </row>
    <row r="85" spans="2:12" ht="33.75" customHeight="1" x14ac:dyDescent="0.2">
      <c r="B85" s="11" t="s">
        <v>196</v>
      </c>
      <c r="C85" s="12" t="s">
        <v>197</v>
      </c>
      <c r="D85" s="13" t="s">
        <v>17</v>
      </c>
      <c r="E85" s="14"/>
      <c r="F85" s="15" t="str">
        <f t="shared" si="6"/>
        <v>Desclassificado</v>
      </c>
      <c r="G85" s="11" t="s">
        <v>186</v>
      </c>
      <c r="H85" s="16"/>
      <c r="I85" s="10"/>
      <c r="J85" s="14"/>
      <c r="K85" s="17" t="str">
        <f t="shared" si="7"/>
        <v>Desclassificado</v>
      </c>
      <c r="L85" s="11"/>
    </row>
    <row r="86" spans="2:12" ht="33.75" customHeight="1" x14ac:dyDescent="0.2">
      <c r="B86" s="11" t="s">
        <v>198</v>
      </c>
      <c r="C86" s="12" t="s">
        <v>199</v>
      </c>
      <c r="D86" s="13" t="s">
        <v>17</v>
      </c>
      <c r="E86" s="14"/>
      <c r="F86" s="15" t="str">
        <f t="shared" si="6"/>
        <v>Desclassificado</v>
      </c>
      <c r="G86" s="11" t="s">
        <v>200</v>
      </c>
      <c r="H86" s="16"/>
      <c r="I86" s="10"/>
      <c r="J86" s="14"/>
      <c r="K86" s="17" t="str">
        <f t="shared" si="7"/>
        <v>Desclassificado</v>
      </c>
      <c r="L86" s="11"/>
    </row>
    <row r="87" spans="2:12" ht="22.5" customHeight="1" x14ac:dyDescent="0.2">
      <c r="B87" s="11" t="s">
        <v>201</v>
      </c>
      <c r="C87" s="12" t="s">
        <v>202</v>
      </c>
      <c r="D87" s="13" t="s">
        <v>17</v>
      </c>
      <c r="E87" s="14"/>
      <c r="F87" s="15" t="str">
        <f t="shared" si="6"/>
        <v>Desclassificado</v>
      </c>
      <c r="G87" s="11" t="s">
        <v>200</v>
      </c>
      <c r="H87" s="16"/>
      <c r="I87" s="10"/>
      <c r="J87" s="14"/>
      <c r="K87" s="17" t="str">
        <f t="shared" si="7"/>
        <v>Desclassificado</v>
      </c>
      <c r="L87" s="11"/>
    </row>
    <row r="88" spans="2:12" ht="22.5" customHeight="1" x14ac:dyDescent="0.2">
      <c r="B88" s="11" t="s">
        <v>203</v>
      </c>
      <c r="C88" s="12" t="s">
        <v>204</v>
      </c>
      <c r="D88" s="13" t="s">
        <v>17</v>
      </c>
      <c r="E88" s="14"/>
      <c r="F88" s="15" t="str">
        <f t="shared" si="6"/>
        <v>Desclassificado</v>
      </c>
      <c r="G88" s="11" t="s">
        <v>200</v>
      </c>
      <c r="H88" s="16"/>
      <c r="I88" s="10"/>
      <c r="J88" s="14"/>
      <c r="K88" s="17" t="str">
        <f t="shared" si="7"/>
        <v>Desclassificado</v>
      </c>
      <c r="L88" s="11"/>
    </row>
    <row r="89" spans="2:12" ht="45" customHeight="1" x14ac:dyDescent="0.2">
      <c r="B89" s="11" t="s">
        <v>205</v>
      </c>
      <c r="C89" s="12" t="s">
        <v>206</v>
      </c>
      <c r="D89" s="13" t="s">
        <v>17</v>
      </c>
      <c r="E89" s="14"/>
      <c r="F89" s="15" t="str">
        <f t="shared" si="6"/>
        <v>Desclassificado</v>
      </c>
      <c r="G89" s="11" t="s">
        <v>54</v>
      </c>
      <c r="H89" s="16"/>
      <c r="I89" s="10"/>
      <c r="J89" s="14"/>
      <c r="K89" s="17" t="str">
        <f t="shared" si="7"/>
        <v>Desclassificado</v>
      </c>
      <c r="L89" s="11"/>
    </row>
    <row r="90" spans="2:12" ht="22.5" customHeight="1" x14ac:dyDescent="0.2">
      <c r="B90" s="11" t="s">
        <v>207</v>
      </c>
      <c r="C90" s="12" t="s">
        <v>208</v>
      </c>
      <c r="D90" s="13" t="s">
        <v>17</v>
      </c>
      <c r="E90" s="14"/>
      <c r="F90" s="15" t="str">
        <f t="shared" si="6"/>
        <v>Desclassificado</v>
      </c>
      <c r="G90" s="11" t="s">
        <v>209</v>
      </c>
      <c r="H90" s="16"/>
      <c r="I90" s="10"/>
      <c r="J90" s="14"/>
      <c r="K90" s="17" t="str">
        <f t="shared" si="7"/>
        <v>Desclassificado</v>
      </c>
      <c r="L90" s="11"/>
    </row>
    <row r="91" spans="2:12" ht="22.5" customHeight="1" x14ac:dyDescent="0.2">
      <c r="B91" s="11" t="s">
        <v>210</v>
      </c>
      <c r="C91" s="12" t="s">
        <v>211</v>
      </c>
      <c r="D91" s="13" t="s">
        <v>17</v>
      </c>
      <c r="E91" s="14"/>
      <c r="F91" s="15" t="str">
        <f t="shared" si="6"/>
        <v>Desclassificado</v>
      </c>
      <c r="G91" s="11" t="s">
        <v>212</v>
      </c>
      <c r="H91" s="16"/>
      <c r="I91" s="10"/>
      <c r="J91" s="14"/>
      <c r="K91" s="17" t="str">
        <f t="shared" si="7"/>
        <v>Desclassificado</v>
      </c>
      <c r="L91" s="11"/>
    </row>
    <row r="92" spans="2:12" ht="22.5" customHeight="1" x14ac:dyDescent="0.2">
      <c r="B92" s="11" t="s">
        <v>213</v>
      </c>
      <c r="C92" s="12" t="s">
        <v>214</v>
      </c>
      <c r="D92" s="13" t="s">
        <v>17</v>
      </c>
      <c r="E92" s="14"/>
      <c r="F92" s="15" t="str">
        <f t="shared" si="6"/>
        <v>Desclassificado</v>
      </c>
      <c r="G92" s="11" t="s">
        <v>59</v>
      </c>
      <c r="H92" s="16"/>
      <c r="I92" s="10"/>
      <c r="J92" s="14"/>
      <c r="K92" s="17" t="str">
        <f t="shared" si="7"/>
        <v>Desclassificado</v>
      </c>
      <c r="L92" s="11"/>
    </row>
    <row r="93" spans="2:12" ht="22.5" customHeight="1" x14ac:dyDescent="0.2">
      <c r="B93" s="11" t="s">
        <v>215</v>
      </c>
      <c r="C93" s="12" t="s">
        <v>216</v>
      </c>
      <c r="D93" s="13" t="s">
        <v>17</v>
      </c>
      <c r="E93" s="14"/>
      <c r="F93" s="15" t="str">
        <f t="shared" si="6"/>
        <v>Desclassificado</v>
      </c>
      <c r="G93" s="11" t="s">
        <v>217</v>
      </c>
      <c r="H93" s="16"/>
      <c r="I93" s="10"/>
      <c r="J93" s="14"/>
      <c r="K93" s="17" t="str">
        <f t="shared" si="7"/>
        <v>Desclassificado</v>
      </c>
      <c r="L93" s="11"/>
    </row>
    <row r="94" spans="2:12" ht="22.5" customHeight="1" x14ac:dyDescent="0.2">
      <c r="B94" s="11" t="s">
        <v>218</v>
      </c>
      <c r="C94" s="12" t="s">
        <v>219</v>
      </c>
      <c r="D94" s="13" t="s">
        <v>17</v>
      </c>
      <c r="E94" s="14"/>
      <c r="F94" s="15" t="str">
        <f t="shared" si="6"/>
        <v>Desclassificado</v>
      </c>
      <c r="G94" s="11" t="s">
        <v>220</v>
      </c>
      <c r="H94" s="16"/>
      <c r="I94" s="10"/>
      <c r="J94" s="14"/>
      <c r="K94" s="17" t="str">
        <f t="shared" si="7"/>
        <v>Desclassificado</v>
      </c>
      <c r="L94" s="11"/>
    </row>
    <row r="95" spans="2:12" ht="22.5" customHeight="1" x14ac:dyDescent="0.2">
      <c r="B95" s="11" t="s">
        <v>221</v>
      </c>
      <c r="C95" s="12" t="s">
        <v>222</v>
      </c>
      <c r="D95" s="13" t="s">
        <v>17</v>
      </c>
      <c r="E95" s="14"/>
      <c r="F95" s="15" t="str">
        <f t="shared" si="6"/>
        <v>Desclassificado</v>
      </c>
      <c r="G95" s="11" t="s">
        <v>54</v>
      </c>
      <c r="H95" s="16"/>
      <c r="I95" s="10"/>
      <c r="J95" s="14"/>
      <c r="K95" s="17" t="str">
        <f t="shared" si="7"/>
        <v>Desclassificado</v>
      </c>
      <c r="L95" s="11"/>
    </row>
    <row r="96" spans="2:12" ht="33.75" customHeight="1" x14ac:dyDescent="0.2">
      <c r="B96" s="11" t="s">
        <v>223</v>
      </c>
      <c r="C96" s="12" t="s">
        <v>224</v>
      </c>
      <c r="D96" s="13" t="s">
        <v>78</v>
      </c>
      <c r="E96" s="14"/>
      <c r="F96" s="15">
        <v>0</v>
      </c>
      <c r="G96" s="11" t="s">
        <v>225</v>
      </c>
      <c r="H96" s="16"/>
      <c r="I96" s="10"/>
      <c r="J96" s="14"/>
      <c r="K96" s="17">
        <f>IF(J96="Sim",3,0)</f>
        <v>0</v>
      </c>
      <c r="L96" s="11"/>
    </row>
    <row r="97" spans="2:12" ht="33.75" customHeight="1" x14ac:dyDescent="0.2">
      <c r="B97" s="11" t="s">
        <v>226</v>
      </c>
      <c r="C97" s="12" t="s">
        <v>227</v>
      </c>
      <c r="D97" s="13" t="s">
        <v>171</v>
      </c>
      <c r="E97" s="14"/>
      <c r="F97" s="15">
        <v>0</v>
      </c>
      <c r="G97" s="11" t="s">
        <v>228</v>
      </c>
      <c r="H97" s="16"/>
      <c r="I97" s="10"/>
      <c r="J97" s="14"/>
      <c r="K97" s="17">
        <f>IF(J97="Sim",2,0)</f>
        <v>0</v>
      </c>
      <c r="L97" s="11"/>
    </row>
    <row r="98" spans="2:12" ht="26.1" customHeight="1" x14ac:dyDescent="0.2">
      <c r="B98" t="s">
        <v>229</v>
      </c>
      <c r="C98" t="s">
        <v>230</v>
      </c>
      <c r="D98" t="s">
        <v>17</v>
      </c>
      <c r="F98" t="str">
        <f>IF(E98="Sim","Classificado","Desclassificado")</f>
        <v>Desclassificado</v>
      </c>
      <c r="G98" t="s">
        <v>231</v>
      </c>
      <c r="K98" t="str">
        <f>IF(J98="Sim","Classificado","Desclassificado")</f>
        <v>Desclassificado</v>
      </c>
    </row>
    <row r="99" spans="2:12" ht="26.1" customHeight="1" x14ac:dyDescent="0.2"/>
    <row r="100" spans="2:12" ht="26.1" customHeight="1" x14ac:dyDescent="0.2">
      <c r="B100" s="19" t="s">
        <v>232</v>
      </c>
      <c r="D100" s="18"/>
      <c r="E100" s="20" t="s">
        <v>233</v>
      </c>
      <c r="F100" s="20" t="s">
        <v>10</v>
      </c>
      <c r="G100" s="18"/>
      <c r="H100" s="18"/>
      <c r="I100" s="18"/>
      <c r="J100" s="20" t="s">
        <v>233</v>
      </c>
      <c r="K100" s="20" t="s">
        <v>10</v>
      </c>
      <c r="L100" s="18"/>
    </row>
    <row r="101" spans="2:12" x14ac:dyDescent="0.2">
      <c r="B101" s="21" t="s">
        <v>234</v>
      </c>
      <c r="C101" s="18" t="s">
        <v>235</v>
      </c>
      <c r="D101" s="18"/>
      <c r="E101" s="22" t="e">
        <f>F101/F109</f>
        <v>#DIV/0!</v>
      </c>
      <c r="F101" s="23">
        <f>SUM(F7:F17)</f>
        <v>0</v>
      </c>
      <c r="G101" s="24" t="s">
        <v>14</v>
      </c>
      <c r="H101" s="18"/>
      <c r="I101" s="18"/>
      <c r="J101" s="22" t="e">
        <f>K101/K109</f>
        <v>#DIV/0!</v>
      </c>
      <c r="K101" s="23">
        <f>SUM(K7:K17)</f>
        <v>0</v>
      </c>
      <c r="L101" s="24" t="s">
        <v>14</v>
      </c>
    </row>
    <row r="102" spans="2:12" x14ac:dyDescent="0.2">
      <c r="B102" s="21" t="s">
        <v>236</v>
      </c>
      <c r="C102" s="18" t="s">
        <v>237</v>
      </c>
      <c r="D102" s="18"/>
      <c r="E102" s="22" t="e">
        <f>F102/F109</f>
        <v>#DIV/0!</v>
      </c>
      <c r="F102" s="23">
        <f>SUM(F19:F27)</f>
        <v>0</v>
      </c>
      <c r="G102" s="24" t="s">
        <v>41</v>
      </c>
      <c r="H102" s="18"/>
      <c r="I102" s="18"/>
      <c r="J102" s="22" t="e">
        <f>K102/K109</f>
        <v>#DIV/0!</v>
      </c>
      <c r="K102" s="23">
        <f>SUM(K19:K27)</f>
        <v>0</v>
      </c>
      <c r="L102" s="24" t="s">
        <v>41</v>
      </c>
    </row>
    <row r="103" spans="2:12" x14ac:dyDescent="0.2">
      <c r="B103" s="21"/>
      <c r="C103" s="18"/>
      <c r="D103" s="18"/>
      <c r="E103" s="22" t="e">
        <f>F103/F109</f>
        <v>#DIV/0!</v>
      </c>
      <c r="F103" s="23">
        <f>SUM(F29:F43)</f>
        <v>0</v>
      </c>
      <c r="G103" s="24" t="s">
        <v>66</v>
      </c>
      <c r="H103" s="18"/>
      <c r="I103" s="18"/>
      <c r="J103" s="22" t="e">
        <f>K103/K109</f>
        <v>#DIV/0!</v>
      </c>
      <c r="K103" s="23">
        <f>SUM(K29:K43)</f>
        <v>0</v>
      </c>
      <c r="L103" s="24" t="s">
        <v>66</v>
      </c>
    </row>
    <row r="104" spans="2:12" ht="12.75" customHeight="1" x14ac:dyDescent="0.2">
      <c r="B104" s="21"/>
      <c r="C104" s="18"/>
      <c r="D104" s="18"/>
      <c r="E104" s="22" t="e">
        <f>F104/F109</f>
        <v>#DIV/0!</v>
      </c>
      <c r="F104" s="23">
        <f>SUM(F45:F55)</f>
        <v>0</v>
      </c>
      <c r="G104" s="24" t="s">
        <v>100</v>
      </c>
      <c r="H104" s="18"/>
      <c r="I104" s="18"/>
      <c r="J104" s="22" t="e">
        <f>K104/K109</f>
        <v>#DIV/0!</v>
      </c>
      <c r="K104" s="23">
        <f>SUM(K45:K55)</f>
        <v>0</v>
      </c>
      <c r="L104" s="24" t="s">
        <v>100</v>
      </c>
    </row>
    <row r="105" spans="2:12" ht="12.75" customHeight="1" x14ac:dyDescent="0.2">
      <c r="B105" s="21"/>
      <c r="C105" s="18"/>
      <c r="D105" s="18"/>
      <c r="E105" s="22" t="e">
        <f>F105/F109</f>
        <v>#DIV/0!</v>
      </c>
      <c r="F105" s="23">
        <f>SUM(F57:F61)</f>
        <v>0</v>
      </c>
      <c r="G105" s="24" t="s">
        <v>124</v>
      </c>
      <c r="H105" s="18"/>
      <c r="I105" s="18"/>
      <c r="J105" s="22" t="e">
        <f>K105/K109</f>
        <v>#DIV/0!</v>
      </c>
      <c r="K105" s="23">
        <f>SUM(K57:K61)</f>
        <v>0</v>
      </c>
      <c r="L105" s="24" t="s">
        <v>124</v>
      </c>
    </row>
    <row r="106" spans="2:12" ht="15.75" customHeight="1" x14ac:dyDescent="0.2">
      <c r="B106" s="21"/>
      <c r="C106" s="18"/>
      <c r="D106" s="18"/>
      <c r="E106" s="22" t="e">
        <f>F106/F109</f>
        <v>#DIV/0!</v>
      </c>
      <c r="F106" s="23">
        <f>SUM(F63:F69)</f>
        <v>0</v>
      </c>
      <c r="G106" s="24" t="s">
        <v>137</v>
      </c>
      <c r="H106" s="18"/>
      <c r="I106" s="18"/>
      <c r="J106" s="22" t="e">
        <f>K106/K109</f>
        <v>#DIV/0!</v>
      </c>
      <c r="K106" s="23">
        <f>SUM(K63:K69)</f>
        <v>0</v>
      </c>
      <c r="L106" s="24" t="s">
        <v>137</v>
      </c>
    </row>
    <row r="107" spans="2:12" ht="12.75" customHeight="1" x14ac:dyDescent="0.2">
      <c r="B107" s="21"/>
      <c r="C107" s="18"/>
      <c r="D107" s="18"/>
      <c r="E107" s="22" t="e">
        <f>F107/F109</f>
        <v>#DIV/0!</v>
      </c>
      <c r="F107" s="23">
        <f>SUM(F71:F77)</f>
        <v>0</v>
      </c>
      <c r="G107" s="24" t="s">
        <v>156</v>
      </c>
      <c r="H107" s="18"/>
      <c r="I107" s="18"/>
      <c r="J107" s="22" t="e">
        <f>K107/K109</f>
        <v>#DIV/0!</v>
      </c>
      <c r="K107" s="23">
        <f>SUM(K71:K77)</f>
        <v>0</v>
      </c>
      <c r="L107" s="24" t="s">
        <v>156</v>
      </c>
    </row>
    <row r="108" spans="2:12" ht="12.75" customHeight="1" x14ac:dyDescent="0.2">
      <c r="B108" s="21"/>
      <c r="C108" s="18"/>
      <c r="D108" s="18"/>
      <c r="E108" s="22" t="e">
        <f>F108/F109</f>
        <v>#DIV/0!</v>
      </c>
      <c r="F108" s="23">
        <f>SUM(F79:F97)</f>
        <v>0</v>
      </c>
      <c r="G108" s="24" t="s">
        <v>180</v>
      </c>
      <c r="H108" s="18"/>
      <c r="I108" s="18"/>
      <c r="J108" s="22" t="e">
        <f>K108/K109</f>
        <v>#DIV/0!</v>
      </c>
      <c r="K108" s="23">
        <f>SUM(K79:K97)</f>
        <v>0</v>
      </c>
      <c r="L108" s="24" t="s">
        <v>180</v>
      </c>
    </row>
    <row r="109" spans="2:12" ht="12.75" customHeight="1" x14ac:dyDescent="0.2">
      <c r="B109" s="25">
        <v>36</v>
      </c>
      <c r="C109" s="18" t="s">
        <v>238</v>
      </c>
      <c r="D109" s="26"/>
      <c r="E109" s="27" t="e">
        <f>SUM(E101:E108)</f>
        <v>#DIV/0!</v>
      </c>
      <c r="F109" s="25">
        <f>SUM(F101:F108)</f>
        <v>0</v>
      </c>
      <c r="G109" s="18"/>
      <c r="H109" s="18"/>
      <c r="I109" s="18"/>
      <c r="J109" s="27" t="e">
        <f>SUM(J101:J108)</f>
        <v>#DIV/0!</v>
      </c>
      <c r="K109" s="25">
        <f>IF(COUNTIFS($D$7:$D$98,"*(Eliminatório)*",$J$7:$J$98,"&lt;&gt;Sim")&gt;0,0,SUM(K101:K108))</f>
        <v>0</v>
      </c>
      <c r="L109" s="18" t="s">
        <v>239</v>
      </c>
    </row>
    <row r="110" spans="2:12" ht="12.75" customHeight="1" x14ac:dyDescent="0.2">
      <c r="D110" s="18"/>
      <c r="E110" s="18"/>
      <c r="F110" s="18"/>
      <c r="G110" s="18"/>
      <c r="H110" s="18"/>
      <c r="I110" s="18"/>
      <c r="J110" s="18"/>
      <c r="K110" s="18"/>
      <c r="L110" s="18"/>
    </row>
    <row r="111" spans="2:12" ht="12.75" customHeight="1" x14ac:dyDescent="0.2"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2:12" ht="12.75" customHeight="1" x14ac:dyDescent="0.2"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2:12" ht="12.75" customHeight="1" x14ac:dyDescent="0.2">
      <c r="C113" s="18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2:12" ht="12.75" customHeight="1" x14ac:dyDescent="0.2"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2:12" ht="12.75" customHeight="1" x14ac:dyDescent="0.2"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2:12" ht="12.75" customHeight="1" x14ac:dyDescent="0.2">
      <c r="B116" s="28" t="s">
        <v>240</v>
      </c>
    </row>
    <row r="117" spans="2:12" ht="12.75" customHeight="1" x14ac:dyDescent="0.2"/>
    <row r="119" spans="2:12" ht="12.75" customHeight="1" x14ac:dyDescent="0.2"/>
    <row r="120" spans="2:12" ht="12.75" customHeight="1" x14ac:dyDescent="0.2"/>
    <row r="121" spans="2:12" ht="12.75" customHeight="1" x14ac:dyDescent="0.2"/>
    <row r="122" spans="2:12" ht="12.75" customHeight="1" x14ac:dyDescent="0.2"/>
    <row r="123" spans="2:12" ht="12.75" customHeight="1" x14ac:dyDescent="0.2"/>
    <row r="124" spans="2:12" ht="71.25" customHeight="1" x14ac:dyDescent="0.2"/>
    <row r="140" spans="2:3" x14ac:dyDescent="0.2">
      <c r="B140" s="33"/>
      <c r="C140" s="34"/>
    </row>
    <row r="158" spans="2:12" x14ac:dyDescent="0.2"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</row>
  </sheetData>
  <mergeCells count="9">
    <mergeCell ref="B1:L1"/>
    <mergeCell ref="B2:G2"/>
    <mergeCell ref="B158:L158"/>
    <mergeCell ref="H2:L2"/>
    <mergeCell ref="B4:H4"/>
    <mergeCell ref="B112:L112"/>
    <mergeCell ref="B3:L3"/>
    <mergeCell ref="J4:L4"/>
    <mergeCell ref="B140:C140"/>
  </mergeCells>
  <conditionalFormatting sqref="E7:E93">
    <cfRule type="cellIs" dxfId="3" priority="2" operator="equal">
      <formula>"Sim"</formula>
    </cfRule>
    <cfRule type="cellIs" dxfId="2" priority="3" operator="equal">
      <formula>"Não"</formula>
    </cfRule>
  </conditionalFormatting>
  <conditionalFormatting sqref="J7:J93">
    <cfRule type="cellIs" dxfId="1" priority="4" operator="equal">
      <formula>"Sim"</formula>
    </cfRule>
    <cfRule type="cellIs" dxfId="0" priority="4" operator="equal">
      <formula>"Não"</formula>
    </cfRule>
  </conditionalFormatting>
  <dataValidations count="1">
    <dataValidation type="list" allowBlank="1" sqref="E7:E98 J7:J98" xr:uid="{00000000-0002-0000-0000-000000000000}">
      <formula1>"Sim,Não"</formula1>
    </dataValidation>
  </dataValidation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926D16D4A96643B55D471A803BA027" ma:contentTypeVersion="11" ma:contentTypeDescription="Crie um novo documento." ma:contentTypeScope="" ma:versionID="a8d66a548ad729c4b3bb4f46886dea6c">
  <xsd:schema xmlns:xsd="http://www.w3.org/2001/XMLSchema" xmlns:xs="http://www.w3.org/2001/XMLSchema" xmlns:p="http://schemas.microsoft.com/office/2006/metadata/properties" xmlns:ns2="4a9ead18-b925-4a93-b8b7-4fa0d3c1306f" xmlns:ns3="55a8cd96-8d44-409e-911e-182d4de552f7" targetNamespace="http://schemas.microsoft.com/office/2006/metadata/properties" ma:root="true" ma:fieldsID="127b68ba4a912f0cd8c8fe10888834d1" ns2:_="" ns3:_="">
    <xsd:import namespace="4a9ead18-b925-4a93-b8b7-4fa0d3c1306f"/>
    <xsd:import namespace="55a8cd96-8d44-409e-911e-182d4de552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ead18-b925-4a93-b8b7-4fa0d3c13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778ba3-ca27-478d-808d-111ba3323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8cd96-8d44-409e-911e-182d4de552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41ba242-4e67-434f-a21b-52476d03e504}" ma:internalName="TaxCatchAll" ma:showField="CatchAllData" ma:web="55a8cd96-8d44-409e-911e-182d4de552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a8cd96-8d44-409e-911e-182d4de552f7" xsi:nil="true"/>
    <lcf76f155ced4ddcb4097134ff3c332f xmlns="4a9ead18-b925-4a93-b8b7-4fa0d3c130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91157F-9F87-470D-9842-982FEF7083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897DC-0B29-48BE-941C-2C5E6591D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ead18-b925-4a93-b8b7-4fa0d3c1306f"/>
    <ds:schemaRef ds:uri="55a8cd96-8d44-409e-911e-182d4de552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889CD2-E426-4441-A5B0-C1E0262EA762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4a9ead18-b925-4a93-b8b7-4fa0d3c1306f"/>
    <ds:schemaRef ds:uri="http://www.w3.org/XML/1998/namespace"/>
    <ds:schemaRef ds:uri="http://schemas.microsoft.com/office/2006/documentManagement/types"/>
    <ds:schemaRef ds:uri="55a8cd96-8d44-409e-911e-182d4de552f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ANEXO-III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Márcio Luis Catelan</cp:lastModifiedBy>
  <cp:lastPrinted>2026-03-05T21:53:37Z</cp:lastPrinted>
  <dcterms:created xsi:type="dcterms:W3CDTF">2026-02-28T20:11:18Z</dcterms:created>
  <dcterms:modified xsi:type="dcterms:W3CDTF">2026-03-05T21:53:49Z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0x01010054926D16D4A96643B55D471A803BA027</vt:lpwstr>
  </property>
  <property fmtid="{D5CDD505-2E9C-101B-9397-08002B2CF9AE}" pid="3" name="MediaServiceImageTags">
    <vt:lpwstr/>
  </property>
</Properties>
</file>